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eyerova\Documents\OPŽP_web\harmonogramy\"/>
    </mc:Choice>
  </mc:AlternateContent>
  <bookViews>
    <workbookView xWindow="0" yWindow="0" windowWidth="28800" windowHeight="11985"/>
  </bookViews>
  <sheets>
    <sheet name="Harmonogram2020" sheetId="1" r:id="rId1"/>
  </sheets>
  <definedNames>
    <definedName name="_xlnm.Print_Titles" localSheetId="0">Harmonogram2020!$4:$6</definedName>
    <definedName name="_xlnm.Print_Area" localSheetId="0">Harmonogram2020!$B$2:$S$34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P17" i="1" s="1"/>
  <c r="N14" i="1"/>
  <c r="N21" i="1" l="1"/>
  <c r="P21" i="1" s="1"/>
  <c r="N20" i="1"/>
  <c r="P20" i="1" s="1"/>
  <c r="N27" i="1" l="1"/>
  <c r="N25" i="1"/>
  <c r="N23" i="1"/>
  <c r="N29" i="1" l="1"/>
  <c r="N12" i="1"/>
  <c r="P12" i="1" s="1"/>
  <c r="N11" i="1"/>
  <c r="P11" i="1" s="1"/>
  <c r="N10" i="1"/>
  <c r="P10" i="1" s="1"/>
  <c r="N9" i="1" l="1"/>
  <c r="P9" i="1" s="1"/>
  <c r="N8" i="1"/>
  <c r="P8" i="1" s="1"/>
  <c r="N7" i="1"/>
  <c r="P7" i="1" s="1"/>
  <c r="N13" i="1" l="1"/>
  <c r="P13" i="1" s="1"/>
  <c r="P27" i="1" l="1"/>
  <c r="P25" i="1"/>
  <c r="P23" i="1"/>
  <c r="P29" i="1" l="1"/>
</calcChain>
</file>

<file path=xl/sharedStrings.xml><?xml version="1.0" encoding="utf-8"?>
<sst xmlns="http://schemas.openxmlformats.org/spreadsheetml/2006/main" count="235" uniqueCount="97">
  <si>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</si>
  <si>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</si>
  <si>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</si>
  <si>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</si>
  <si>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</si>
  <si>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</si>
  <si>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</si>
  <si>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</si>
  <si>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</si>
  <si>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</si>
  <si>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</si>
  <si>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</si>
  <si>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</si>
  <si>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</si>
  <si>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</si>
  <si>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</si>
  <si>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</si>
  <si>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</si>
  <si>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</si>
  <si>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</si>
  <si>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</si>
  <si>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Území ČR</t>
  </si>
  <si>
    <t>kolová (soutěžní)</t>
  </si>
  <si>
    <t>jednokolový</t>
  </si>
  <si>
    <t>N/R</t>
  </si>
  <si>
    <t>bez omezení, dle PD</t>
  </si>
  <si>
    <t>průběžná (nesoutěžní)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</si>
  <si>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</si>
  <si>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1.4 Podpořit preventivní protipovodňová opatření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</si>
  <si>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</si>
  <si>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</si>
  <si>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Území ČR, mimo území hl. města Prahy</t>
  </si>
  <si>
    <t xml:space="preserve">4.2 Posílit biodiverzitu </t>
  </si>
  <si>
    <t>4.3 Posílit přirozené funkce krajiny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</si>
  <si>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</si>
  <si>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</si>
  <si>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</si>
  <si>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Pozn. 1: V rámci alokací plánovaných výzev se jedná pouze o podporu poskytovanou prostřednictvím dotace</t>
  </si>
  <si>
    <t>4.1 Zajistit příznivý stav předmětu ochrany národně významných chráněných území</t>
  </si>
  <si>
    <t>kraje, města a obce, města a pověřené obce, původci odpadu, podnikatelské subjekty</t>
  </si>
  <si>
    <t>1.3 Zajistit povodňovou ochranu intravilánu a hospodaření se srážkovými vodami</t>
  </si>
  <si>
    <t>Předpokládané datum ukončení příjmu žádostí</t>
  </si>
  <si>
    <t xml:space="preserve">Předpokládané datum zahájení příjmu žádostí </t>
  </si>
  <si>
    <t>veřejný sektor</t>
  </si>
  <si>
    <t>1.3.4</t>
  </si>
  <si>
    <t>1.3.1, 1.3.2, 1.3.3</t>
  </si>
  <si>
    <t>aktivita 1.4.1 - zpracování podkladů pro vymezení území ohroženého zvláštní povodní a aktivita 1.4.3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</si>
  <si>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</si>
  <si>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</si>
  <si>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>IROP / PRV / EÚS ČR-PL</t>
  </si>
  <si>
    <t xml:space="preserve">IROP / PRV </t>
  </si>
  <si>
    <t>AOPK ČR, NP, Správa jeskyní ČR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</si>
  <si>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</si>
  <si>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</si>
  <si>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IROP / PRV / OP R / EÚS ČR-PL</t>
  </si>
  <si>
    <t>IROP / OP PIK / OP PPR / PRV/Národní programy</t>
  </si>
  <si>
    <t>vlastníci a nájemci pozemků, orgány státní správy a organizace podílející se na ochraně přírody a krajiny</t>
  </si>
  <si>
    <t>IROP / PRV / OP R</t>
  </si>
  <si>
    <t xml:space="preserve">dle PD, vyjma opatření na zpracování plánů ÚSES </t>
  </si>
  <si>
    <t>vlastníci a správci pozemků, organizace podílející se na ochraně přírody a krajiny, správci povodí a správci vodních toků</t>
  </si>
  <si>
    <t>PRV / OP D / IROP / OP R</t>
  </si>
  <si>
    <t>orgány veřejné správy, vlastníci a správci pozemků</t>
  </si>
  <si>
    <t>IROP</t>
  </si>
  <si>
    <t>dle PD, vyjma opatření na Zajištění územní ochrany a Zpracování podkladů pro zajištění péče o území národního významu</t>
  </si>
  <si>
    <t>dle PD vyjma krajů, AOPK ČR, NP, Správy jeskyní ČR</t>
  </si>
  <si>
    <t>orgány ochrany přírody pro chráněná území národního významu, území soustavy NATURA 2000 a PR/PP na pozemcích a/nebo stavbách ve vlastnictví státu s právem hospodaření organizační složkou státu, vlastníci a nájemci pozemků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</si>
  <si>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</si>
  <si>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3.2 Zvýšit podíl materiálového a energetického využití odpadů</t>
  </si>
  <si>
    <t>aktivita 3.2.2</t>
  </si>
  <si>
    <t>OP PIK / PRV</t>
  </si>
  <si>
    <t>aktivita 3.2.1, aktivita 3.2.3, aktivita 3.2.4</t>
  </si>
  <si>
    <t>OP PIK</t>
  </si>
  <si>
    <t>aktivita 3.2.4</t>
  </si>
  <si>
    <t>subjekty zajišťující nakládání se zdravotnickým odpadem</t>
  </si>
  <si>
    <t>3.3 Rekultivovat staré skládky</t>
  </si>
  <si>
    <t>aktivita 3.3.1</t>
  </si>
  <si>
    <t>kraje, města a obce, města a pověřené obce, podnikatelské subjekty</t>
  </si>
  <si>
    <t>SC 3.4 OPŽP</t>
  </si>
  <si>
    <t>kraje</t>
  </si>
  <si>
    <t>orgány ochrany přírody pro chráněná území národního významu a území soustavy NATURA 2000, vlastníci a nájemci pozemků</t>
  </si>
  <si>
    <t>aktivita 4.2.4</t>
  </si>
  <si>
    <t>fyzické osoby podnikající a podnikatelské subjekty působící v oblasti zemědělské prvovýroby</t>
  </si>
  <si>
    <t>vlastníci a nájemci pozemků</t>
  </si>
  <si>
    <t>PRV</t>
  </si>
  <si>
    <t>aktivita 4.3.2: zpracování plánů ÚSES</t>
  </si>
  <si>
    <t>ORP</t>
  </si>
  <si>
    <t>PRV / OP D / IROP</t>
  </si>
  <si>
    <t>studie systémů sídelní zeleně s navazující realizací</t>
  </si>
  <si>
    <t>obce</t>
  </si>
  <si>
    <t>vlastníci veřejných budov</t>
  </si>
  <si>
    <t>IROP / OP PIK / OP PPR / PRV</t>
  </si>
  <si>
    <t>5.3 Snížit energetickou náročnost a zvýšit využití obnovitelných zdrojů energie v budovách ústředních vládních institucí</t>
  </si>
  <si>
    <t>organizační složky státu, státní příspěvkové organizace, veřejné výzkumné instituce</t>
  </si>
  <si>
    <t>Podpora posunu směrem k nízkouhlíkovému hospodářství ve všech odvětvích podporou energetické účinnosti, inteligentních systémů hospodaření s energií a využívání energie z obnovitelných zdrojů ve veřejných infrastrukturách, mimo jiné ve veřejných budovách a v oblasti bydlení</t>
  </si>
  <si>
    <t>výzva vyhlášená v předešlých letech, která pokračuje do roku 2020, příp. dále</t>
  </si>
  <si>
    <t>* Jedná se o orientační částku dopočtenou na základě předpokládané míry podpory v rámci dané výzvy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</si>
  <si>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2020</t>
    </r>
    <r>
      <rPr>
        <b/>
        <sz val="11"/>
        <rFont val="Calibri"/>
        <family val="2"/>
        <charset val="238"/>
        <scheme val="minor"/>
      </rPr>
      <t xml:space="preserve">
verze k 24. 1.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</si>
</sst>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3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14" fontId="17" fillId="0" borderId="22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14" fontId="17" fillId="0" borderId="20" xfId="0" applyNumberFormat="1" applyFont="1" applyFill="1" applyBorder="1" applyAlignment="1">
      <alignment horizontal="lef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14" fontId="11" fillId="0" borderId="36" xfId="0" applyNumberFormat="1" applyFont="1" applyFill="1" applyBorder="1" applyAlignment="1">
      <alignment horizontal="left" vertical="center" wrapText="1"/>
    </xf>
    <xf numFmtId="14" fontId="11" fillId="0" borderId="36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14" fontId="17" fillId="0" borderId="23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14" fontId="17" fillId="0" borderId="23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14" fontId="17" fillId="0" borderId="19" xfId="0" applyNumberFormat="1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11" fillId="12" borderId="20" xfId="0" applyNumberFormat="1" applyFont="1" applyFill="1" applyBorder="1" applyAlignment="1">
      <alignment horizontal="center" vertical="center" wrapText="1"/>
    </xf>
    <xf numFmtId="14" fontId="11" fillId="12" borderId="20" xfId="0" applyNumberFormat="1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center" vertical="center" wrapText="1"/>
    </xf>
    <xf numFmtId="14" fontId="11" fillId="12" borderId="20" xfId="0" applyNumberFormat="1" applyFont="1" applyFill="1" applyBorder="1" applyAlignment="1">
      <alignment horizontal="center" vertical="center" wrapText="1"/>
    </xf>
    <xf numFmtId="3" fontId="11" fillId="12" borderId="20" xfId="0" applyNumberFormat="1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19" xfId="0" applyNumberFormat="1" applyFont="1" applyFill="1" applyBorder="1" applyAlignment="1">
      <alignment horizontal="center" vertical="center" wrapText="1"/>
    </xf>
    <xf numFmtId="14" fontId="11" fillId="12" borderId="19" xfId="0" applyNumberFormat="1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center" vertical="center" wrapText="1"/>
    </xf>
    <xf numFmtId="14" fontId="11" fillId="12" borderId="19" xfId="0" applyNumberFormat="1" applyFont="1" applyFill="1" applyBorder="1" applyAlignment="1">
      <alignment horizontal="center" vertical="center" wrapText="1"/>
    </xf>
    <xf numFmtId="3" fontId="11" fillId="12" borderId="19" xfId="0" applyNumberFormat="1" applyFont="1" applyFill="1" applyBorder="1" applyAlignment="1">
      <alignment horizontal="right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36" xfId="0" applyNumberFormat="1" applyFont="1" applyFill="1" applyBorder="1" applyAlignment="1">
      <alignment horizontal="center" vertical="center" wrapText="1"/>
    </xf>
    <xf numFmtId="0" fontId="11" fillId="12" borderId="36" xfId="0" applyFont="1" applyFill="1" applyBorder="1" applyAlignment="1">
      <alignment horizontal="left" vertical="center" wrapText="1"/>
    </xf>
    <xf numFmtId="14" fontId="11" fillId="12" borderId="36" xfId="0" applyNumberFormat="1" applyFont="1" applyFill="1" applyBorder="1" applyAlignment="1">
      <alignment horizontal="left" vertical="center" wrapText="1"/>
    </xf>
    <xf numFmtId="49" fontId="11" fillId="12" borderId="36" xfId="0" applyNumberFormat="1" applyFont="1" applyFill="1" applyBorder="1" applyAlignment="1">
      <alignment horizontal="center" vertical="center" wrapText="1"/>
    </xf>
    <xf numFmtId="14" fontId="11" fillId="12" borderId="36" xfId="0" applyNumberFormat="1" applyFont="1" applyFill="1" applyBorder="1" applyAlignment="1">
      <alignment horizontal="center" vertical="center" wrapText="1"/>
    </xf>
    <xf numFmtId="3" fontId="11" fillId="12" borderId="36" xfId="0" applyNumberFormat="1" applyFont="1" applyFill="1" applyBorder="1" applyAlignment="1">
      <alignment horizontal="right" vertical="center" wrapText="1"/>
    </xf>
    <xf numFmtId="0" fontId="11" fillId="12" borderId="36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 wrapText="1"/>
    </xf>
    <xf numFmtId="0" fontId="17" fillId="12" borderId="22" xfId="0" applyNumberFormat="1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left" vertical="center" wrapText="1"/>
    </xf>
    <xf numFmtId="14" fontId="17" fillId="12" borderId="22" xfId="0" applyNumberFormat="1" applyFont="1" applyFill="1" applyBorder="1" applyAlignment="1">
      <alignment horizontal="left" vertical="center" wrapText="1"/>
    </xf>
    <xf numFmtId="49" fontId="17" fillId="12" borderId="22" xfId="0" applyNumberFormat="1" applyFont="1" applyFill="1" applyBorder="1" applyAlignment="1">
      <alignment horizontal="center" vertical="center" wrapText="1"/>
    </xf>
    <xf numFmtId="14" fontId="17" fillId="12" borderId="22" xfId="0" applyNumberFormat="1" applyFont="1" applyFill="1" applyBorder="1" applyAlignment="1">
      <alignment horizontal="center" vertical="center" wrapText="1"/>
    </xf>
    <xf numFmtId="3" fontId="17" fillId="12" borderId="22" xfId="0" applyNumberFormat="1" applyFont="1" applyFill="1" applyBorder="1" applyAlignment="1">
      <alignment horizontal="right" vertical="center" wrapText="1"/>
    </xf>
    <xf numFmtId="0" fontId="17" fillId="12" borderId="22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28" xfId="0" applyFont="1" applyFill="1" applyBorder="1" applyAlignment="1">
      <alignment horizontal="center" vertical="center" wrapText="1"/>
    </xf>
    <xf numFmtId="0" fontId="11" fillId="12" borderId="37" xfId="0" applyFont="1" applyFill="1" applyBorder="1" applyAlignment="1">
      <alignment horizontal="center" vertical="center" wrapText="1"/>
    </xf>
    <xf numFmtId="0" fontId="17" fillId="12" borderId="20" xfId="0" applyNumberFormat="1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left" vertical="center" wrapText="1"/>
    </xf>
    <xf numFmtId="14" fontId="17" fillId="12" borderId="20" xfId="0" applyNumberFormat="1" applyFont="1" applyFill="1" applyBorder="1" applyAlignment="1">
      <alignment horizontal="left" vertical="center" wrapText="1"/>
    </xf>
    <xf numFmtId="3" fontId="17" fillId="12" borderId="20" xfId="0" applyNumberFormat="1" applyFont="1" applyFill="1" applyBorder="1" applyAlignment="1">
      <alignment horizontal="right" vertical="center" wrapText="1"/>
    </xf>
    <xf numFmtId="0" fontId="17" fillId="12" borderId="2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3" xfId="0" applyNumberFormat="1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left" vertical="center" wrapText="1"/>
    </xf>
    <xf numFmtId="14" fontId="17" fillId="12" borderId="13" xfId="0" applyNumberFormat="1" applyFont="1" applyFill="1" applyBorder="1" applyAlignment="1">
      <alignment horizontal="left" vertical="center" wrapText="1"/>
    </xf>
    <xf numFmtId="49" fontId="17" fillId="12" borderId="13" xfId="0" applyNumberFormat="1" applyFont="1" applyFill="1" applyBorder="1" applyAlignment="1">
      <alignment horizontal="center" vertical="center" wrapText="1"/>
    </xf>
    <xf numFmtId="14" fontId="17" fillId="12" borderId="19" xfId="0" applyNumberFormat="1" applyFont="1" applyFill="1" applyBorder="1" applyAlignment="1">
      <alignment horizontal="center" vertical="center" wrapText="1"/>
    </xf>
    <xf numFmtId="3" fontId="17" fillId="12" borderId="13" xfId="0" applyNumberFormat="1" applyFont="1" applyFill="1" applyBorder="1" applyAlignment="1">
      <alignment horizontal="right" vertical="center" wrapText="1"/>
    </xf>
    <xf numFmtId="0" fontId="17" fillId="12" borderId="13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 wrapText="1"/>
    </xf>
    <xf numFmtId="0" fontId="17" fillId="12" borderId="36" xfId="0" applyNumberFormat="1" applyFont="1" applyFill="1" applyBorder="1" applyAlignment="1">
      <alignment horizontal="center" vertical="center" wrapText="1"/>
    </xf>
    <xf numFmtId="0" fontId="17" fillId="12" borderId="36" xfId="0" applyFont="1" applyFill="1" applyBorder="1" applyAlignment="1">
      <alignment horizontal="left" vertical="center" wrapText="1"/>
    </xf>
    <xf numFmtId="14" fontId="17" fillId="12" borderId="36" xfId="0" applyNumberFormat="1" applyFont="1" applyFill="1" applyBorder="1" applyAlignment="1">
      <alignment horizontal="left" vertical="center" wrapText="1"/>
    </xf>
    <xf numFmtId="49" fontId="17" fillId="12" borderId="36" xfId="0" applyNumberFormat="1" applyFont="1" applyFill="1" applyBorder="1" applyAlignment="1">
      <alignment horizontal="center" vertical="center" wrapText="1"/>
    </xf>
    <xf numFmtId="14" fontId="17" fillId="12" borderId="36" xfId="0" applyNumberFormat="1" applyFont="1" applyFill="1" applyBorder="1" applyAlignment="1">
      <alignment horizontal="center" vertical="center" wrapText="1"/>
    </xf>
    <xf numFmtId="3" fontId="17" fillId="12" borderId="36" xfId="0" applyNumberFormat="1" applyFont="1" applyFill="1" applyBorder="1" applyAlignment="1">
      <alignment horizontal="right" vertical="center" wrapText="1"/>
    </xf>
    <xf numFmtId="0" fontId="17" fillId="12" borderId="36" xfId="0" applyFont="1" applyFill="1" applyBorder="1" applyAlignment="1">
      <alignment horizontal="center" vertical="center"/>
    </xf>
    <xf numFmtId="0" fontId="17" fillId="12" borderId="36" xfId="0" applyFont="1" applyFill="1" applyBorder="1" applyAlignment="1">
      <alignment horizontal="center" vertical="center" wrapText="1"/>
    </xf>
    <xf numFmtId="0" fontId="17" fillId="12" borderId="37" xfId="0" applyFont="1" applyFill="1" applyBorder="1" applyAlignment="1">
      <alignment horizontal="center" vertical="center" wrapText="1"/>
    </xf>
    <xf numFmtId="0" fontId="11" fillId="12" borderId="23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left" vertical="center" wrapText="1"/>
    </xf>
    <xf numFmtId="14" fontId="11" fillId="12" borderId="23" xfId="0" applyNumberFormat="1" applyFont="1" applyFill="1" applyBorder="1" applyAlignment="1">
      <alignment horizontal="left" vertical="center" wrapText="1"/>
    </xf>
    <xf numFmtId="0" fontId="11" fillId="12" borderId="23" xfId="0" applyFont="1" applyFill="1" applyBorder="1" applyAlignment="1">
      <alignment horizontal="center" vertical="center" wrapText="1"/>
    </xf>
    <xf numFmtId="14" fontId="11" fillId="12" borderId="23" xfId="0" applyNumberFormat="1" applyFont="1" applyFill="1" applyBorder="1" applyAlignment="1">
      <alignment horizontal="center" vertical="center" wrapText="1"/>
    </xf>
    <xf numFmtId="3" fontId="11" fillId="12" borderId="23" xfId="0" applyNumberFormat="1" applyFont="1" applyFill="1" applyBorder="1" applyAlignment="1">
      <alignment horizontal="right" vertical="center" wrapText="1"/>
    </xf>
    <xf numFmtId="14" fontId="11" fillId="12" borderId="34" xfId="0" applyNumberFormat="1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vertical="center" wrapText="1"/>
    </xf>
    <xf numFmtId="14" fontId="17" fillId="12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14" fontId="17" fillId="0" borderId="2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0" fillId="6" borderId="27" xfId="0" applyNumberForma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1980926</xdr:colOff>
      <xdr:row>2</xdr:row>
      <xdr:rowOff>353422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962024</xdr:colOff>
      <xdr:row>2</xdr:row>
      <xdr:rowOff>331822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tabSelected="1" zoomScale="66" zoomScaleNormal="66" workbookViewId="0">
      <pane ySplit="6" topLeftCell="A7" activePane="bottomLeft" state="frozen"/>
      <selection pane="bottomLeft" activeCell="B7" sqref="B7:B12"/>
    </sheetView>
  </sheetViews>
  <sheetFormatPr defaultColWidth="9.140625" defaultRowHeight="15" x14ac:dyDescent="0.25"/>
  <cols>
    <col min="1" max="1" width="2.5703125" style="1" customWidth="1"/>
    <col min="2" max="2" width="7.7109375" style="9" customWidth="1"/>
    <col min="3" max="4" width="35.7109375" style="18" customWidth="1"/>
    <col min="5" max="5" width="9.7109375" style="23" customWidth="1"/>
    <col min="6" max="6" width="32.7109375" style="18" customWidth="1"/>
    <col min="7" max="8" width="35.7109375" style="18" customWidth="1"/>
    <col min="9" max="9" width="30.7109375" style="18" customWidth="1"/>
    <col min="10" max="10" width="18.7109375" style="9" customWidth="1"/>
    <col min="11" max="13" width="17.7109375" style="9" customWidth="1"/>
    <col min="14" max="16" width="17.7109375" style="19" customWidth="1"/>
    <col min="17" max="17" width="14.7109375" style="9" customWidth="1"/>
    <col min="18" max="18" width="15.7109375" style="9" customWidth="1"/>
    <col min="19" max="19" width="14.7109375" style="9" customWidth="1"/>
    <col min="20" max="21" width="9.140625" style="1"/>
    <col min="22" max="23" width="11.28515625" style="1" bestFit="1" customWidth="1"/>
    <col min="24" max="16384" width="9.140625" style="1"/>
  </cols>
  <sheetData>
    <row r="1" spans="2:26" ht="15.75" thickBot="1" x14ac:dyDescent="0.3"/>
    <row r="2" spans="2:26" s="4" customFormat="1" x14ac:dyDescent="0.25">
      <c r="B2" s="215" t="s">
        <v>96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7"/>
      <c r="T2" s="2"/>
      <c r="U2" s="1"/>
      <c r="V2" s="2"/>
      <c r="W2" s="2"/>
      <c r="X2" s="2"/>
      <c r="Y2" s="2"/>
      <c r="Z2" s="3"/>
    </row>
    <row r="3" spans="2:26" s="4" customFormat="1" ht="28.5" customHeight="1" thickBot="1" x14ac:dyDescent="0.3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  <c r="T3" s="1"/>
      <c r="U3" s="1"/>
      <c r="V3" s="2"/>
      <c r="W3" s="2"/>
      <c r="X3" s="2"/>
      <c r="Y3" s="2"/>
      <c r="Z3" s="3"/>
    </row>
    <row r="4" spans="2:26" s="25" customFormat="1" ht="22.5" customHeight="1" x14ac:dyDescent="0.25">
      <c r="B4" s="221" t="s">
        <v>0</v>
      </c>
      <c r="C4" s="222"/>
      <c r="D4" s="222"/>
      <c r="E4" s="87"/>
      <c r="F4" s="223" t="s">
        <v>1</v>
      </c>
      <c r="G4" s="223"/>
      <c r="H4" s="223"/>
      <c r="I4" s="224"/>
      <c r="J4" s="225" t="s">
        <v>2</v>
      </c>
      <c r="K4" s="226"/>
      <c r="L4" s="226"/>
      <c r="M4" s="226"/>
      <c r="N4" s="226"/>
      <c r="O4" s="226"/>
      <c r="P4" s="226"/>
      <c r="Q4" s="227"/>
      <c r="R4" s="228" t="s">
        <v>3</v>
      </c>
      <c r="S4" s="229"/>
      <c r="T4" s="9"/>
      <c r="U4" s="9"/>
      <c r="V4" s="11"/>
      <c r="W4" s="11"/>
      <c r="X4" s="11"/>
      <c r="Y4" s="11"/>
      <c r="Z4" s="11"/>
    </row>
    <row r="5" spans="2:26" s="26" customFormat="1" x14ac:dyDescent="0.25">
      <c r="B5" s="190" t="s">
        <v>4</v>
      </c>
      <c r="C5" s="192" t="s">
        <v>5</v>
      </c>
      <c r="D5" s="194" t="s">
        <v>6</v>
      </c>
      <c r="E5" s="196" t="s">
        <v>7</v>
      </c>
      <c r="F5" s="188" t="s">
        <v>8</v>
      </c>
      <c r="G5" s="200" t="s">
        <v>9</v>
      </c>
      <c r="H5" s="202" t="s">
        <v>10</v>
      </c>
      <c r="I5" s="202" t="s">
        <v>11</v>
      </c>
      <c r="J5" s="204" t="s">
        <v>12</v>
      </c>
      <c r="K5" s="206" t="s">
        <v>13</v>
      </c>
      <c r="L5" s="206" t="s">
        <v>42</v>
      </c>
      <c r="M5" s="206" t="s">
        <v>41</v>
      </c>
      <c r="N5" s="208" t="s">
        <v>14</v>
      </c>
      <c r="O5" s="209"/>
      <c r="P5" s="210"/>
      <c r="Q5" s="211" t="s">
        <v>15</v>
      </c>
      <c r="R5" s="213" t="s">
        <v>16</v>
      </c>
      <c r="S5" s="198" t="s">
        <v>17</v>
      </c>
      <c r="T5" s="9"/>
      <c r="U5" s="9"/>
      <c r="V5" s="9"/>
    </row>
    <row r="6" spans="2:26" s="11" customFormat="1" ht="27.75" thickBot="1" x14ac:dyDescent="0.3">
      <c r="B6" s="191"/>
      <c r="C6" s="193"/>
      <c r="D6" s="195"/>
      <c r="E6" s="197"/>
      <c r="F6" s="189"/>
      <c r="G6" s="201"/>
      <c r="H6" s="203"/>
      <c r="I6" s="203"/>
      <c r="J6" s="205"/>
      <c r="K6" s="207"/>
      <c r="L6" s="207"/>
      <c r="M6" s="207"/>
      <c r="N6" s="7" t="s">
        <v>18</v>
      </c>
      <c r="O6" s="8" t="s">
        <v>19</v>
      </c>
      <c r="P6" s="8" t="s">
        <v>20</v>
      </c>
      <c r="Q6" s="212"/>
      <c r="R6" s="214"/>
      <c r="S6" s="199"/>
      <c r="T6" s="9"/>
      <c r="U6" s="9"/>
    </row>
    <row r="7" spans="2:26" ht="39.950000000000003" customHeight="1" x14ac:dyDescent="0.25">
      <c r="B7" s="170">
        <v>1</v>
      </c>
      <c r="C7" s="177" t="s">
        <v>27</v>
      </c>
      <c r="D7" s="177" t="s">
        <v>40</v>
      </c>
      <c r="E7" s="153">
        <v>143</v>
      </c>
      <c r="F7" s="83" t="s">
        <v>44</v>
      </c>
      <c r="G7" s="39" t="s">
        <v>25</v>
      </c>
      <c r="H7" s="85" t="s">
        <v>43</v>
      </c>
      <c r="I7" s="85" t="s">
        <v>21</v>
      </c>
      <c r="J7" s="154" t="s">
        <v>22</v>
      </c>
      <c r="K7" s="155">
        <v>43864</v>
      </c>
      <c r="L7" s="155">
        <v>43864</v>
      </c>
      <c r="M7" s="155">
        <v>43927</v>
      </c>
      <c r="N7" s="156">
        <f t="shared" ref="N7:N17" si="0">O7/0.85</f>
        <v>58823529.411764711</v>
      </c>
      <c r="O7" s="156">
        <v>50000000</v>
      </c>
      <c r="P7" s="156">
        <f t="shared" ref="P7:P12" si="1">N7-O7</f>
        <v>8823529.4117647111</v>
      </c>
      <c r="Q7" s="154" t="s">
        <v>23</v>
      </c>
      <c r="R7" s="154" t="s">
        <v>49</v>
      </c>
      <c r="S7" s="157" t="s">
        <v>24</v>
      </c>
    </row>
    <row r="8" spans="2:26" ht="39.950000000000003" customHeight="1" x14ac:dyDescent="0.25">
      <c r="B8" s="171"/>
      <c r="C8" s="177"/>
      <c r="D8" s="178"/>
      <c r="E8" s="79">
        <v>144</v>
      </c>
      <c r="F8" s="32" t="s">
        <v>45</v>
      </c>
      <c r="G8" s="32" t="s">
        <v>25</v>
      </c>
      <c r="H8" s="27" t="s">
        <v>43</v>
      </c>
      <c r="I8" s="27" t="s">
        <v>21</v>
      </c>
      <c r="J8" s="34" t="s">
        <v>26</v>
      </c>
      <c r="K8" s="31">
        <v>43864</v>
      </c>
      <c r="L8" s="31">
        <v>43864</v>
      </c>
      <c r="M8" s="36">
        <v>44207</v>
      </c>
      <c r="N8" s="33">
        <f t="shared" si="0"/>
        <v>1176470588.2352941</v>
      </c>
      <c r="O8" s="33">
        <v>1000000000</v>
      </c>
      <c r="P8" s="33">
        <f t="shared" si="1"/>
        <v>176470588.2352941</v>
      </c>
      <c r="Q8" s="29" t="s">
        <v>23</v>
      </c>
      <c r="R8" s="34" t="s">
        <v>50</v>
      </c>
      <c r="S8" s="30" t="s">
        <v>24</v>
      </c>
    </row>
    <row r="9" spans="2:26" ht="39.950000000000003" customHeight="1" x14ac:dyDescent="0.25">
      <c r="B9" s="171"/>
      <c r="C9" s="177"/>
      <c r="D9" s="179"/>
      <c r="E9" s="79">
        <v>148</v>
      </c>
      <c r="F9" s="28" t="s">
        <v>44</v>
      </c>
      <c r="G9" s="32" t="s">
        <v>25</v>
      </c>
      <c r="H9" s="27" t="s">
        <v>43</v>
      </c>
      <c r="I9" s="27" t="s">
        <v>21</v>
      </c>
      <c r="J9" s="29" t="s">
        <v>22</v>
      </c>
      <c r="K9" s="31">
        <v>44119</v>
      </c>
      <c r="L9" s="31">
        <v>44119</v>
      </c>
      <c r="M9" s="31">
        <v>44182</v>
      </c>
      <c r="N9" s="33">
        <f t="shared" si="0"/>
        <v>117647058.82352942</v>
      </c>
      <c r="O9" s="33">
        <v>100000000</v>
      </c>
      <c r="P9" s="33">
        <f t="shared" si="1"/>
        <v>17647058.823529422</v>
      </c>
      <c r="Q9" s="29" t="s">
        <v>23</v>
      </c>
      <c r="R9" s="29" t="s">
        <v>49</v>
      </c>
      <c r="S9" s="30" t="s">
        <v>24</v>
      </c>
    </row>
    <row r="10" spans="2:26" ht="50.1" customHeight="1" x14ac:dyDescent="0.25">
      <c r="B10" s="171"/>
      <c r="C10" s="177"/>
      <c r="D10" s="183" t="s">
        <v>28</v>
      </c>
      <c r="E10" s="77">
        <v>145</v>
      </c>
      <c r="F10" s="32" t="s">
        <v>46</v>
      </c>
      <c r="G10" s="32" t="s">
        <v>25</v>
      </c>
      <c r="H10" s="32" t="s">
        <v>43</v>
      </c>
      <c r="I10" s="32" t="s">
        <v>21</v>
      </c>
      <c r="J10" s="34" t="s">
        <v>22</v>
      </c>
      <c r="K10" s="31">
        <v>43864</v>
      </c>
      <c r="L10" s="31">
        <v>43864</v>
      </c>
      <c r="M10" s="31">
        <v>43927</v>
      </c>
      <c r="N10" s="33">
        <f t="shared" si="0"/>
        <v>58823529.411764711</v>
      </c>
      <c r="O10" s="33">
        <v>50000000</v>
      </c>
      <c r="P10" s="33">
        <f t="shared" si="1"/>
        <v>8823529.4117647111</v>
      </c>
      <c r="Q10" s="29" t="s">
        <v>23</v>
      </c>
      <c r="R10" s="29" t="s">
        <v>49</v>
      </c>
      <c r="S10" s="30" t="s">
        <v>24</v>
      </c>
    </row>
    <row r="11" spans="2:26" ht="240" customHeight="1" x14ac:dyDescent="0.25">
      <c r="B11" s="171"/>
      <c r="C11" s="180"/>
      <c r="D11" s="184"/>
      <c r="E11" s="77">
        <v>147</v>
      </c>
      <c r="F11" s="27" t="s">
        <v>47</v>
      </c>
      <c r="G11" s="27" t="s">
        <v>48</v>
      </c>
      <c r="H11" s="27" t="s">
        <v>43</v>
      </c>
      <c r="I11" s="27" t="s">
        <v>21</v>
      </c>
      <c r="J11" s="29" t="s">
        <v>26</v>
      </c>
      <c r="K11" s="31">
        <v>43922</v>
      </c>
      <c r="L11" s="31">
        <v>43922</v>
      </c>
      <c r="M11" s="31">
        <v>44104</v>
      </c>
      <c r="N11" s="40">
        <f t="shared" si="0"/>
        <v>117647058.82352942</v>
      </c>
      <c r="O11" s="40">
        <v>100000000</v>
      </c>
      <c r="P11" s="40">
        <f t="shared" si="1"/>
        <v>17647058.823529422</v>
      </c>
      <c r="Q11" s="29" t="s">
        <v>23</v>
      </c>
      <c r="R11" s="29" t="s">
        <v>49</v>
      </c>
      <c r="S11" s="30" t="s">
        <v>24</v>
      </c>
    </row>
    <row r="12" spans="2:26" ht="50.1" customHeight="1" thickBot="1" x14ac:dyDescent="0.3">
      <c r="B12" s="172"/>
      <c r="C12" s="180"/>
      <c r="D12" s="184"/>
      <c r="E12" s="80">
        <v>149</v>
      </c>
      <c r="F12" s="32" t="s">
        <v>46</v>
      </c>
      <c r="G12" s="32" t="s">
        <v>25</v>
      </c>
      <c r="H12" s="32" t="s">
        <v>43</v>
      </c>
      <c r="I12" s="32" t="s">
        <v>21</v>
      </c>
      <c r="J12" s="34" t="s">
        <v>22</v>
      </c>
      <c r="K12" s="36">
        <v>44119</v>
      </c>
      <c r="L12" s="36">
        <v>44119</v>
      </c>
      <c r="M12" s="36">
        <v>44182</v>
      </c>
      <c r="N12" s="159">
        <f t="shared" si="0"/>
        <v>117647058.82352942</v>
      </c>
      <c r="O12" s="33">
        <v>100000000</v>
      </c>
      <c r="P12" s="33">
        <f t="shared" si="1"/>
        <v>17647058.823529422</v>
      </c>
      <c r="Q12" s="34" t="s">
        <v>23</v>
      </c>
      <c r="R12" s="34" t="s">
        <v>49</v>
      </c>
      <c r="S12" s="37" t="s">
        <v>24</v>
      </c>
    </row>
    <row r="13" spans="2:26" ht="39.950000000000003" customHeight="1" x14ac:dyDescent="0.25">
      <c r="B13" s="174">
        <v>3</v>
      </c>
      <c r="C13" s="165" t="s">
        <v>29</v>
      </c>
      <c r="D13" s="78" t="s">
        <v>30</v>
      </c>
      <c r="E13" s="74">
        <v>122</v>
      </c>
      <c r="F13" s="52" t="s">
        <v>25</v>
      </c>
      <c r="G13" s="51" t="s">
        <v>25</v>
      </c>
      <c r="H13" s="51" t="s">
        <v>39</v>
      </c>
      <c r="I13" s="51" t="s">
        <v>21</v>
      </c>
      <c r="J13" s="55" t="s">
        <v>22</v>
      </c>
      <c r="K13" s="53">
        <v>43892</v>
      </c>
      <c r="L13" s="53">
        <v>43922</v>
      </c>
      <c r="M13" s="53">
        <v>44042</v>
      </c>
      <c r="N13" s="158">
        <f t="shared" si="0"/>
        <v>294117647.05882353</v>
      </c>
      <c r="O13" s="54">
        <v>250000000</v>
      </c>
      <c r="P13" s="54">
        <f t="shared" ref="P13" si="2">N13-O13</f>
        <v>44117647.058823526</v>
      </c>
      <c r="Q13" s="55" t="s">
        <v>23</v>
      </c>
      <c r="R13" s="55" t="s">
        <v>24</v>
      </c>
      <c r="S13" s="56" t="s">
        <v>24</v>
      </c>
    </row>
    <row r="14" spans="2:26" ht="39.950000000000003" customHeight="1" x14ac:dyDescent="0.25">
      <c r="B14" s="175"/>
      <c r="C14" s="166"/>
      <c r="D14" s="181" t="s">
        <v>67</v>
      </c>
      <c r="E14" s="88">
        <v>114</v>
      </c>
      <c r="F14" s="89" t="s">
        <v>68</v>
      </c>
      <c r="G14" s="90" t="s">
        <v>25</v>
      </c>
      <c r="H14" s="90" t="s">
        <v>39</v>
      </c>
      <c r="I14" s="90" t="s">
        <v>21</v>
      </c>
      <c r="J14" s="91" t="s">
        <v>26</v>
      </c>
      <c r="K14" s="92">
        <v>43313</v>
      </c>
      <c r="L14" s="92">
        <v>43346</v>
      </c>
      <c r="M14" s="92">
        <v>43983</v>
      </c>
      <c r="N14" s="93">
        <f t="shared" si="0"/>
        <v>588235294.11764705</v>
      </c>
      <c r="O14" s="93">
        <v>500000000</v>
      </c>
      <c r="P14" s="93">
        <v>88235294.117647052</v>
      </c>
      <c r="Q14" s="91" t="s">
        <v>23</v>
      </c>
      <c r="R14" s="91" t="s">
        <v>69</v>
      </c>
      <c r="S14" s="94" t="s">
        <v>24</v>
      </c>
    </row>
    <row r="15" spans="2:26" ht="39.950000000000003" customHeight="1" x14ac:dyDescent="0.25">
      <c r="B15" s="175"/>
      <c r="C15" s="166"/>
      <c r="D15" s="181"/>
      <c r="E15" s="88">
        <v>126</v>
      </c>
      <c r="F15" s="89" t="s">
        <v>70</v>
      </c>
      <c r="G15" s="90" t="s">
        <v>25</v>
      </c>
      <c r="H15" s="90" t="s">
        <v>39</v>
      </c>
      <c r="I15" s="90" t="s">
        <v>21</v>
      </c>
      <c r="J15" s="91" t="s">
        <v>22</v>
      </c>
      <c r="K15" s="92">
        <v>43686</v>
      </c>
      <c r="L15" s="92">
        <v>43710</v>
      </c>
      <c r="M15" s="92">
        <v>43864</v>
      </c>
      <c r="N15" s="93">
        <f t="shared" si="0"/>
        <v>588235294.11764705</v>
      </c>
      <c r="O15" s="93">
        <v>500000000</v>
      </c>
      <c r="P15" s="93">
        <v>88235294.117647052</v>
      </c>
      <c r="Q15" s="91" t="s">
        <v>23</v>
      </c>
      <c r="R15" s="91" t="s">
        <v>69</v>
      </c>
      <c r="S15" s="94" t="s">
        <v>71</v>
      </c>
    </row>
    <row r="16" spans="2:26" ht="39.950000000000003" customHeight="1" x14ac:dyDescent="0.25">
      <c r="B16" s="175"/>
      <c r="C16" s="166"/>
      <c r="D16" s="181"/>
      <c r="E16" s="88">
        <v>134</v>
      </c>
      <c r="F16" s="89" t="s">
        <v>72</v>
      </c>
      <c r="G16" s="90" t="s">
        <v>25</v>
      </c>
      <c r="H16" s="90" t="s">
        <v>73</v>
      </c>
      <c r="I16" s="90" t="s">
        <v>21</v>
      </c>
      <c r="J16" s="91" t="s">
        <v>26</v>
      </c>
      <c r="K16" s="92">
        <v>43686</v>
      </c>
      <c r="L16" s="92">
        <v>43710</v>
      </c>
      <c r="M16" s="92">
        <v>44075</v>
      </c>
      <c r="N16" s="93">
        <f t="shared" si="0"/>
        <v>117647058.82352942</v>
      </c>
      <c r="O16" s="93">
        <v>100000000</v>
      </c>
      <c r="P16" s="93">
        <v>17647058.823529422</v>
      </c>
      <c r="Q16" s="91" t="s">
        <v>23</v>
      </c>
      <c r="R16" s="91" t="s">
        <v>24</v>
      </c>
      <c r="S16" s="94" t="s">
        <v>24</v>
      </c>
    </row>
    <row r="17" spans="2:19" ht="39.950000000000003" customHeight="1" x14ac:dyDescent="0.25">
      <c r="B17" s="175"/>
      <c r="C17" s="166"/>
      <c r="D17" s="181"/>
      <c r="E17" s="77">
        <v>150</v>
      </c>
      <c r="F17" s="71" t="s">
        <v>70</v>
      </c>
      <c r="G17" s="27" t="s">
        <v>25</v>
      </c>
      <c r="H17" s="27" t="s">
        <v>39</v>
      </c>
      <c r="I17" s="27" t="s">
        <v>21</v>
      </c>
      <c r="J17" s="29" t="s">
        <v>22</v>
      </c>
      <c r="K17" s="31">
        <v>43892</v>
      </c>
      <c r="L17" s="31">
        <v>43892</v>
      </c>
      <c r="M17" s="31">
        <v>43983</v>
      </c>
      <c r="N17" s="158">
        <f t="shared" si="0"/>
        <v>588235294.11764705</v>
      </c>
      <c r="O17" s="40">
        <v>500000000</v>
      </c>
      <c r="P17" s="40">
        <f>N17-O17</f>
        <v>88235294.117647052</v>
      </c>
      <c r="Q17" s="29" t="s">
        <v>23</v>
      </c>
      <c r="R17" s="29" t="s">
        <v>69</v>
      </c>
      <c r="S17" s="30" t="s">
        <v>24</v>
      </c>
    </row>
    <row r="18" spans="2:19" ht="39.950000000000003" customHeight="1" thickBot="1" x14ac:dyDescent="0.3">
      <c r="B18" s="176"/>
      <c r="C18" s="167"/>
      <c r="D18" s="38" t="s">
        <v>74</v>
      </c>
      <c r="E18" s="95">
        <v>137</v>
      </c>
      <c r="F18" s="96" t="s">
        <v>75</v>
      </c>
      <c r="G18" s="97" t="s">
        <v>25</v>
      </c>
      <c r="H18" s="97" t="s">
        <v>76</v>
      </c>
      <c r="I18" s="97" t="s">
        <v>21</v>
      </c>
      <c r="J18" s="98" t="s">
        <v>26</v>
      </c>
      <c r="K18" s="99">
        <v>43770</v>
      </c>
      <c r="L18" s="99">
        <v>43770</v>
      </c>
      <c r="M18" s="99">
        <v>44012</v>
      </c>
      <c r="N18" s="100">
        <v>141176470.58823529</v>
      </c>
      <c r="O18" s="100">
        <v>120000000</v>
      </c>
      <c r="P18" s="100">
        <v>21176470.588235289</v>
      </c>
      <c r="Q18" s="98" t="s">
        <v>23</v>
      </c>
      <c r="R18" s="98" t="s">
        <v>77</v>
      </c>
      <c r="S18" s="101" t="s">
        <v>24</v>
      </c>
    </row>
    <row r="19" spans="2:19" s="5" customFormat="1" ht="50.1" customHeight="1" x14ac:dyDescent="0.25">
      <c r="B19" s="162">
        <v>4</v>
      </c>
      <c r="C19" s="165" t="s">
        <v>66</v>
      </c>
      <c r="D19" s="182" t="s">
        <v>38</v>
      </c>
      <c r="E19" s="102">
        <v>31</v>
      </c>
      <c r="F19" s="103" t="s">
        <v>25</v>
      </c>
      <c r="G19" s="103" t="s">
        <v>78</v>
      </c>
      <c r="H19" s="104" t="s">
        <v>79</v>
      </c>
      <c r="I19" s="103" t="s">
        <v>31</v>
      </c>
      <c r="J19" s="105" t="s">
        <v>26</v>
      </c>
      <c r="K19" s="106">
        <v>42520</v>
      </c>
      <c r="L19" s="106">
        <v>42520</v>
      </c>
      <c r="M19" s="106">
        <v>44012</v>
      </c>
      <c r="N19" s="107">
        <v>350000000</v>
      </c>
      <c r="O19" s="107">
        <v>350000000</v>
      </c>
      <c r="P19" s="107">
        <v>0</v>
      </c>
      <c r="Q19" s="108" t="s">
        <v>23</v>
      </c>
      <c r="R19" s="109" t="s">
        <v>57</v>
      </c>
      <c r="S19" s="119" t="s">
        <v>24</v>
      </c>
    </row>
    <row r="20" spans="2:19" s="5" customFormat="1" ht="87" customHeight="1" x14ac:dyDescent="0.25">
      <c r="B20" s="163"/>
      <c r="C20" s="166"/>
      <c r="D20" s="181"/>
      <c r="E20" s="81">
        <v>138</v>
      </c>
      <c r="F20" s="64" t="s">
        <v>63</v>
      </c>
      <c r="G20" s="64" t="s">
        <v>64</v>
      </c>
      <c r="H20" s="65" t="s">
        <v>65</v>
      </c>
      <c r="I20" s="64" t="s">
        <v>31</v>
      </c>
      <c r="J20" s="66" t="s">
        <v>26</v>
      </c>
      <c r="K20" s="161">
        <v>43892</v>
      </c>
      <c r="L20" s="161">
        <v>43892</v>
      </c>
      <c r="M20" s="42">
        <v>44165</v>
      </c>
      <c r="N20" s="67">
        <f>O20/0.85</f>
        <v>117647058.82352942</v>
      </c>
      <c r="O20" s="67">
        <v>100000000</v>
      </c>
      <c r="P20" s="67">
        <f t="shared" ref="P20" si="3">N20-O20</f>
        <v>17647058.823529422</v>
      </c>
      <c r="Q20" s="68" t="s">
        <v>23</v>
      </c>
      <c r="R20" s="69" t="s">
        <v>54</v>
      </c>
      <c r="S20" s="70" t="s">
        <v>24</v>
      </c>
    </row>
    <row r="21" spans="2:19" s="5" customFormat="1" ht="63.75" customHeight="1" x14ac:dyDescent="0.25">
      <c r="B21" s="163"/>
      <c r="C21" s="166"/>
      <c r="D21" s="181"/>
      <c r="E21" s="77">
        <v>142</v>
      </c>
      <c r="F21" s="27" t="s">
        <v>25</v>
      </c>
      <c r="G21" s="27" t="s">
        <v>51</v>
      </c>
      <c r="H21" s="71" t="s">
        <v>52</v>
      </c>
      <c r="I21" s="27" t="s">
        <v>53</v>
      </c>
      <c r="J21" s="72" t="s">
        <v>26</v>
      </c>
      <c r="K21" s="161">
        <v>43892</v>
      </c>
      <c r="L21" s="161">
        <v>43892</v>
      </c>
      <c r="M21" s="31">
        <v>44207</v>
      </c>
      <c r="N21" s="40">
        <f>O21/1</f>
        <v>100000000</v>
      </c>
      <c r="O21" s="40">
        <v>100000000</v>
      </c>
      <c r="P21" s="40">
        <f>N21-O21</f>
        <v>0</v>
      </c>
      <c r="Q21" s="73" t="s">
        <v>23</v>
      </c>
      <c r="R21" s="29" t="s">
        <v>54</v>
      </c>
      <c r="S21" s="30" t="s">
        <v>24</v>
      </c>
    </row>
    <row r="22" spans="2:19" s="5" customFormat="1" ht="50.1" customHeight="1" x14ac:dyDescent="0.25">
      <c r="B22" s="163"/>
      <c r="C22" s="166"/>
      <c r="D22" s="181" t="s">
        <v>32</v>
      </c>
      <c r="E22" s="110">
        <v>110</v>
      </c>
      <c r="F22" s="111" t="s">
        <v>80</v>
      </c>
      <c r="G22" s="111" t="s">
        <v>81</v>
      </c>
      <c r="H22" s="112" t="s">
        <v>82</v>
      </c>
      <c r="I22" s="111" t="s">
        <v>31</v>
      </c>
      <c r="J22" s="113" t="s">
        <v>26</v>
      </c>
      <c r="K22" s="114">
        <v>43040</v>
      </c>
      <c r="L22" s="114">
        <v>43070</v>
      </c>
      <c r="M22" s="114">
        <v>44200</v>
      </c>
      <c r="N22" s="115">
        <v>40000000</v>
      </c>
      <c r="O22" s="115">
        <v>40000000</v>
      </c>
      <c r="P22" s="115">
        <v>0</v>
      </c>
      <c r="Q22" s="116" t="s">
        <v>23</v>
      </c>
      <c r="R22" s="117" t="s">
        <v>83</v>
      </c>
      <c r="S22" s="118" t="s">
        <v>24</v>
      </c>
    </row>
    <row r="23" spans="2:19" s="6" customFormat="1" ht="50.1" customHeight="1" x14ac:dyDescent="0.25">
      <c r="B23" s="163"/>
      <c r="C23" s="166"/>
      <c r="D23" s="181"/>
      <c r="E23" s="82">
        <v>139</v>
      </c>
      <c r="F23" s="44" t="s">
        <v>25</v>
      </c>
      <c r="G23" s="44" t="s">
        <v>25</v>
      </c>
      <c r="H23" s="45" t="s">
        <v>56</v>
      </c>
      <c r="I23" s="44" t="s">
        <v>31</v>
      </c>
      <c r="J23" s="41" t="s">
        <v>26</v>
      </c>
      <c r="K23" s="42">
        <v>43864</v>
      </c>
      <c r="L23" s="42">
        <v>43864</v>
      </c>
      <c r="M23" s="42">
        <v>44137</v>
      </c>
      <c r="N23" s="46">
        <f>O23/0.85</f>
        <v>82352941.176470593</v>
      </c>
      <c r="O23" s="46">
        <v>70000000</v>
      </c>
      <c r="P23" s="46">
        <f t="shared" ref="P23:P27" si="4">N23-O23</f>
        <v>12352941.176470593</v>
      </c>
      <c r="Q23" s="47" t="s">
        <v>23</v>
      </c>
      <c r="R23" s="43" t="s">
        <v>57</v>
      </c>
      <c r="S23" s="48" t="s">
        <v>24</v>
      </c>
    </row>
    <row r="24" spans="2:19" s="6" customFormat="1" ht="50.1" customHeight="1" x14ac:dyDescent="0.25">
      <c r="B24" s="163"/>
      <c r="C24" s="166"/>
      <c r="D24" s="185" t="s">
        <v>33</v>
      </c>
      <c r="E24" s="120">
        <v>52</v>
      </c>
      <c r="F24" s="121" t="s">
        <v>84</v>
      </c>
      <c r="G24" s="121" t="s">
        <v>85</v>
      </c>
      <c r="H24" s="122" t="s">
        <v>59</v>
      </c>
      <c r="I24" s="121" t="s">
        <v>31</v>
      </c>
      <c r="J24" s="113" t="s">
        <v>26</v>
      </c>
      <c r="K24" s="114">
        <v>42828</v>
      </c>
      <c r="L24" s="114">
        <v>42828</v>
      </c>
      <c r="M24" s="114">
        <v>44012</v>
      </c>
      <c r="N24" s="123">
        <v>47058823.529411763</v>
      </c>
      <c r="O24" s="123">
        <v>40000000</v>
      </c>
      <c r="P24" s="123">
        <v>7058823.529411763</v>
      </c>
      <c r="Q24" s="124" t="s">
        <v>23</v>
      </c>
      <c r="R24" s="117" t="s">
        <v>86</v>
      </c>
      <c r="S24" s="125" t="s">
        <v>24</v>
      </c>
    </row>
    <row r="25" spans="2:19" s="5" customFormat="1" ht="50.1" customHeight="1" x14ac:dyDescent="0.25">
      <c r="B25" s="163"/>
      <c r="C25" s="166"/>
      <c r="D25" s="186"/>
      <c r="E25" s="82">
        <v>140</v>
      </c>
      <c r="F25" s="44" t="s">
        <v>58</v>
      </c>
      <c r="G25" s="44" t="s">
        <v>25</v>
      </c>
      <c r="H25" s="45" t="s">
        <v>59</v>
      </c>
      <c r="I25" s="44" t="s">
        <v>31</v>
      </c>
      <c r="J25" s="49" t="s">
        <v>26</v>
      </c>
      <c r="K25" s="42">
        <v>43892</v>
      </c>
      <c r="L25" s="42">
        <v>43892</v>
      </c>
      <c r="M25" s="42">
        <v>44165</v>
      </c>
      <c r="N25" s="46">
        <f>O25/0.85</f>
        <v>352941176.47058827</v>
      </c>
      <c r="O25" s="46">
        <v>300000000</v>
      </c>
      <c r="P25" s="46">
        <f t="shared" si="4"/>
        <v>52941176.470588267</v>
      </c>
      <c r="Q25" s="47" t="s">
        <v>23</v>
      </c>
      <c r="R25" s="43" t="s">
        <v>60</v>
      </c>
      <c r="S25" s="48" t="s">
        <v>24</v>
      </c>
    </row>
    <row r="26" spans="2:19" s="5" customFormat="1" ht="50.1" customHeight="1" x14ac:dyDescent="0.25">
      <c r="B26" s="163"/>
      <c r="C26" s="166"/>
      <c r="D26" s="185" t="s">
        <v>34</v>
      </c>
      <c r="E26" s="126">
        <v>115</v>
      </c>
      <c r="F26" s="127" t="s">
        <v>87</v>
      </c>
      <c r="G26" s="127" t="s">
        <v>88</v>
      </c>
      <c r="H26" s="128" t="s">
        <v>61</v>
      </c>
      <c r="I26" s="127" t="s">
        <v>31</v>
      </c>
      <c r="J26" s="129" t="s">
        <v>26</v>
      </c>
      <c r="K26" s="130">
        <v>43313</v>
      </c>
      <c r="L26" s="130">
        <v>43313</v>
      </c>
      <c r="M26" s="152">
        <v>44012</v>
      </c>
      <c r="N26" s="131">
        <v>140000000</v>
      </c>
      <c r="O26" s="131">
        <v>119000000</v>
      </c>
      <c r="P26" s="131">
        <v>21000000</v>
      </c>
      <c r="Q26" s="132" t="s">
        <v>23</v>
      </c>
      <c r="R26" s="133" t="s">
        <v>62</v>
      </c>
      <c r="S26" s="134" t="s">
        <v>24</v>
      </c>
    </row>
    <row r="27" spans="2:19" s="6" customFormat="1" ht="50.1" customHeight="1" thickBot="1" x14ac:dyDescent="0.3">
      <c r="B27" s="164"/>
      <c r="C27" s="167"/>
      <c r="D27" s="187"/>
      <c r="E27" s="84">
        <v>141</v>
      </c>
      <c r="F27" s="57" t="s">
        <v>25</v>
      </c>
      <c r="G27" s="57" t="s">
        <v>25</v>
      </c>
      <c r="H27" s="58" t="s">
        <v>61</v>
      </c>
      <c r="I27" s="57" t="s">
        <v>31</v>
      </c>
      <c r="J27" s="59" t="s">
        <v>26</v>
      </c>
      <c r="K27" s="60">
        <v>43864</v>
      </c>
      <c r="L27" s="60">
        <v>43864</v>
      </c>
      <c r="M27" s="60">
        <v>44137</v>
      </c>
      <c r="N27" s="61">
        <f>O27/0.6</f>
        <v>166666666.66666669</v>
      </c>
      <c r="O27" s="61">
        <v>100000000</v>
      </c>
      <c r="P27" s="61">
        <f t="shared" si="4"/>
        <v>66666666.666666687</v>
      </c>
      <c r="Q27" s="62" t="s">
        <v>23</v>
      </c>
      <c r="R27" s="63" t="s">
        <v>62</v>
      </c>
      <c r="S27" s="50" t="s">
        <v>24</v>
      </c>
    </row>
    <row r="28" spans="2:19" s="6" customFormat="1" ht="50.1" customHeight="1" x14ac:dyDescent="0.25">
      <c r="B28" s="162">
        <v>5</v>
      </c>
      <c r="C28" s="165" t="s">
        <v>35</v>
      </c>
      <c r="D28" s="182" t="s">
        <v>36</v>
      </c>
      <c r="E28" s="135">
        <v>121</v>
      </c>
      <c r="F28" s="136" t="s">
        <v>25</v>
      </c>
      <c r="G28" s="136" t="s">
        <v>25</v>
      </c>
      <c r="H28" s="137" t="s">
        <v>89</v>
      </c>
      <c r="I28" s="136" t="s">
        <v>21</v>
      </c>
      <c r="J28" s="138" t="s">
        <v>26</v>
      </c>
      <c r="K28" s="139">
        <v>43587</v>
      </c>
      <c r="L28" s="139">
        <v>43587</v>
      </c>
      <c r="M28" s="139">
        <v>43864</v>
      </c>
      <c r="N28" s="140">
        <v>3571428571.4285717</v>
      </c>
      <c r="O28" s="140">
        <v>2500000000</v>
      </c>
      <c r="P28" s="140">
        <v>1071428571.4285717</v>
      </c>
      <c r="Q28" s="141" t="s">
        <v>23</v>
      </c>
      <c r="R28" s="142" t="s">
        <v>90</v>
      </c>
      <c r="S28" s="143" t="s">
        <v>24</v>
      </c>
    </row>
    <row r="29" spans="2:19" s="35" customFormat="1" ht="50.1" customHeight="1" x14ac:dyDescent="0.25">
      <c r="B29" s="163"/>
      <c r="C29" s="173"/>
      <c r="D29" s="181"/>
      <c r="E29" s="77">
        <v>146</v>
      </c>
      <c r="F29" s="27" t="s">
        <v>25</v>
      </c>
      <c r="G29" s="27" t="s">
        <v>25</v>
      </c>
      <c r="H29" s="71" t="s">
        <v>43</v>
      </c>
      <c r="I29" s="27" t="s">
        <v>21</v>
      </c>
      <c r="J29" s="29" t="s">
        <v>26</v>
      </c>
      <c r="K29" s="31">
        <v>43892</v>
      </c>
      <c r="L29" s="31">
        <v>43892</v>
      </c>
      <c r="M29" s="31">
        <v>44257</v>
      </c>
      <c r="N29" s="40">
        <f>O29/0.7</f>
        <v>3571428571.4285717</v>
      </c>
      <c r="O29" s="40">
        <v>2500000000</v>
      </c>
      <c r="P29" s="40">
        <f>N29-O29</f>
        <v>1071428571.4285717</v>
      </c>
      <c r="Q29" s="29" t="s">
        <v>23</v>
      </c>
      <c r="R29" s="31" t="s">
        <v>55</v>
      </c>
      <c r="S29" s="75" t="s">
        <v>24</v>
      </c>
    </row>
    <row r="30" spans="2:19" s="35" customFormat="1" ht="93.75" customHeight="1" thickBot="1" x14ac:dyDescent="0.3">
      <c r="B30" s="164"/>
      <c r="C30" s="86" t="s">
        <v>93</v>
      </c>
      <c r="D30" s="76" t="s">
        <v>91</v>
      </c>
      <c r="E30" s="144">
        <v>135</v>
      </c>
      <c r="F30" s="145" t="s">
        <v>25</v>
      </c>
      <c r="G30" s="145" t="s">
        <v>92</v>
      </c>
      <c r="H30" s="146" t="s">
        <v>89</v>
      </c>
      <c r="I30" s="145" t="s">
        <v>31</v>
      </c>
      <c r="J30" s="147" t="s">
        <v>26</v>
      </c>
      <c r="K30" s="148">
        <v>43587</v>
      </c>
      <c r="L30" s="148">
        <v>43587</v>
      </c>
      <c r="M30" s="148">
        <v>43864</v>
      </c>
      <c r="N30" s="149">
        <v>2857142857.1428576</v>
      </c>
      <c r="O30" s="149">
        <v>2000000000</v>
      </c>
      <c r="P30" s="149">
        <v>857142857.14285755</v>
      </c>
      <c r="Q30" s="147" t="s">
        <v>23</v>
      </c>
      <c r="R30" s="148" t="s">
        <v>90</v>
      </c>
      <c r="S30" s="150" t="s">
        <v>24</v>
      </c>
    </row>
    <row r="31" spans="2:19" s="35" customFormat="1" ht="39.950000000000003" customHeight="1" x14ac:dyDescent="0.25">
      <c r="B31" s="11"/>
      <c r="C31" s="13"/>
      <c r="D31" s="24"/>
      <c r="E31" s="12"/>
      <c r="F31" s="13"/>
      <c r="G31" s="13"/>
      <c r="H31" s="14"/>
      <c r="I31" s="13"/>
      <c r="J31" s="15"/>
      <c r="K31" s="16"/>
      <c r="L31" s="16"/>
      <c r="M31" s="16"/>
      <c r="N31" s="17"/>
      <c r="O31" s="17"/>
      <c r="P31" s="17"/>
      <c r="Q31" s="15"/>
      <c r="R31" s="16"/>
      <c r="S31" s="16"/>
    </row>
    <row r="32" spans="2:19" ht="39.950000000000003" customHeight="1" x14ac:dyDescent="0.25">
      <c r="C32" s="169" t="s">
        <v>37</v>
      </c>
      <c r="D32" s="169"/>
      <c r="E32" s="169"/>
      <c r="F32" s="169"/>
      <c r="G32" s="169"/>
    </row>
    <row r="33" spans="3:18" ht="16.5" thickBot="1" x14ac:dyDescent="0.3">
      <c r="C33" s="168" t="s">
        <v>95</v>
      </c>
      <c r="D33" s="168"/>
      <c r="E33" s="168"/>
      <c r="F33" s="168"/>
      <c r="G33" s="22"/>
      <c r="M33" s="10"/>
      <c r="N33" s="20"/>
      <c r="O33" s="20"/>
    </row>
    <row r="34" spans="3:18" ht="15.75" customHeight="1" thickBot="1" x14ac:dyDescent="0.3">
      <c r="C34" s="151"/>
      <c r="D34" s="160" t="s">
        <v>94</v>
      </c>
      <c r="J34" s="10"/>
      <c r="K34" s="10"/>
      <c r="L34" s="10"/>
      <c r="M34" s="10"/>
      <c r="N34" s="20"/>
      <c r="O34" s="20"/>
      <c r="P34" s="20"/>
    </row>
    <row r="35" spans="3:18" ht="15.75" customHeight="1" x14ac:dyDescent="0.25">
      <c r="J35" s="10"/>
      <c r="K35" s="10"/>
      <c r="L35" s="10"/>
      <c r="M35" s="10"/>
      <c r="N35" s="20"/>
      <c r="O35" s="20"/>
      <c r="P35" s="20"/>
      <c r="R35" s="10"/>
    </row>
    <row r="36" spans="3:18" ht="15.75" customHeight="1" x14ac:dyDescent="0.25">
      <c r="J36" s="10"/>
      <c r="K36" s="10"/>
      <c r="L36" s="10"/>
      <c r="M36" s="10"/>
      <c r="N36" s="21"/>
      <c r="O36" s="20"/>
      <c r="P36" s="20"/>
    </row>
  </sheetData>
  <mergeCells count="39">
    <mergeCell ref="B2:S3"/>
    <mergeCell ref="B4:D4"/>
    <mergeCell ref="F4:I4"/>
    <mergeCell ref="J4:Q4"/>
    <mergeCell ref="R4:S4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D24:D25"/>
    <mergeCell ref="D26:D27"/>
    <mergeCell ref="F5:F6"/>
    <mergeCell ref="B5:B6"/>
    <mergeCell ref="C5:C6"/>
    <mergeCell ref="D5:D6"/>
    <mergeCell ref="E5:E6"/>
    <mergeCell ref="B19:B27"/>
    <mergeCell ref="C19:C27"/>
    <mergeCell ref="C33:F33"/>
    <mergeCell ref="C32:G32"/>
    <mergeCell ref="B7:B12"/>
    <mergeCell ref="B28:B30"/>
    <mergeCell ref="C28:C29"/>
    <mergeCell ref="B13:B18"/>
    <mergeCell ref="D7:D9"/>
    <mergeCell ref="C7:C12"/>
    <mergeCell ref="D22:D23"/>
    <mergeCell ref="D19:D21"/>
    <mergeCell ref="D28:D29"/>
    <mergeCell ref="D10:D12"/>
    <mergeCell ref="D14:D17"/>
    <mergeCell ref="C13:C18"/>
  </mergeCells>
  <pageMargins left="0.23622047244094491" right="0.23622047244094491" top="0.19685039370078741" bottom="0.15748031496062992" header="0.31496062992125984" footer="0.31496062992125984"/>
  <pageSetup paperSize="8" scale="51" fitToHeight="0" orientation="landscape" r:id="rId1"/>
  <colBreaks count="1" manualBreakCount="1">
    <brk id="19" max="1048575" man="1"/>
  </colBreaks>
  <ignoredErrors>
    <ignoredError sqref="F7 F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Harmonogram2020</vt:lpstr>
      <vt:lpstr>Harmonogram2020!Názvy_tisku</vt:lpstr>
      <vt:lpstr>Harmonogram2020!Oblast_tisku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Beyerova Stanislava</cp:lastModifiedBy>
  <cp:lastPrinted>2020-01-15T12:43:00Z</cp:lastPrinted>
  <dcterms:created xsi:type="dcterms:W3CDTF">2016-08-30T13:12:28Z</dcterms:created>
  <dcterms:modified xsi:type="dcterms:W3CDTF">2020-01-27T09:02:35Z</dcterms:modified>
</cp:coreProperties>
</file>