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tom\Downloads\"/>
    </mc:Choice>
  </mc:AlternateContent>
  <xr:revisionPtr revIDLastSave="0" documentId="13_ncr:1_{B328A4C5-8D3E-487D-A72E-0EE93EF63A44}" xr6:coauthVersionLast="47" xr6:coauthVersionMax="47" xr10:uidLastSave="{00000000-0000-0000-0000-000000000000}"/>
  <bookViews>
    <workbookView xWindow="28680" yWindow="9675" windowWidth="29040" windowHeight="15840" xr2:uid="{F46119FA-AA0F-4D7E-82DB-08AAFBB3A602}"/>
  </bookViews>
  <sheets>
    <sheet name="Harmonogram výzev IROP 2024" sheetId="1" r:id="rId1"/>
    <sheet name="Harmonogram výzev IROP 2023" sheetId="3" r:id="rId2"/>
    <sheet name="Harmonogram výzev IROP 202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H48" i="4"/>
  <c r="J48" i="4" s="1"/>
  <c r="I48" i="4"/>
  <c r="H25" i="3"/>
  <c r="H45" i="3"/>
  <c r="J45" i="3" s="1"/>
  <c r="I45" i="3"/>
</calcChain>
</file>

<file path=xl/sharedStrings.xml><?xml version="1.0" encoding="utf-8"?>
<sst xmlns="http://schemas.openxmlformats.org/spreadsheetml/2006/main" count="1595" uniqueCount="429">
  <si>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</si>
  <si>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</si>
  <si>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</si>
  <si>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</si>
  <si>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</si>
  <si>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</si>
  <si>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</si>
  <si>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</si>
  <si>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</si>
  <si>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</si>
  <si>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</si>
  <si>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Celková plánovaná alokace*
(CZK)</t>
  </si>
  <si>
    <t>z toho příspěvek Evropské unie
(CZK)</t>
  </si>
  <si>
    <t>z toho národní veřejné zdroje
(CZK)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</si>
  <si>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</si>
  <si>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</si>
  <si>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</si>
  <si>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</si>
  <si>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</si>
  <si>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</si>
  <si>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Priorita2</t>
  </si>
  <si>
    <t>Specifický  cíl/opatření</t>
  </si>
  <si>
    <t>Číslo výzvy3</t>
  </si>
  <si>
    <t>Datum vyhlášení
(rok)</t>
  </si>
  <si>
    <t>Popis doplňkovosti</t>
  </si>
  <si>
    <t>83. výzva IROP - Podpora ochrany veřejného zdraví - SC 4.3 (MRR)</t>
  </si>
  <si>
    <t>individuální</t>
  </si>
  <si>
    <t>4.3</t>
  </si>
  <si>
    <t>průběžná</t>
  </si>
  <si>
    <t>jednokolový</t>
  </si>
  <si>
    <t>Podpora ochrany veřejného zdraví - rozvoj kapacit zdravotních ústavů, krajských hygienických stanic, včetně podpory rozvoje odběrových míst a laboratoří (infrastruktura a přístrojové vybavení).</t>
  </si>
  <si>
    <t>Méně rozvinuté regiony</t>
  </si>
  <si>
    <t>84. výzva IROP - Podpora ochrany veřejného zdraví - SC 4.3 (PR)</t>
  </si>
  <si>
    <t xml:space="preserve">Přechodové regiony </t>
  </si>
  <si>
    <t>85. výzva IROP - Podpora ochrany veřejného zdraví - SC 4.3 (ČR)</t>
  </si>
  <si>
    <t>Území celé ČR</t>
  </si>
  <si>
    <t>97. výzva IROP - Podpora rozvoje a dostupnosti komunitní psychiatrické péče - SC 4.3 (MRR)</t>
  </si>
  <si>
    <t>OPZ</t>
  </si>
  <si>
    <t>98. výzva IROP - Podpora rozvoje a dostupnosti komunitní psychiatrické péče - SC 4.3 (PR)</t>
  </si>
  <si>
    <t>99. výzva IROP - Podpora integrované onkologické péče - SC 4.3 (MRR)</t>
  </si>
  <si>
    <t xml:space="preserve">Integrovaná péče, integrace zdravotních a sociálních služeb - podpora integrované onkologické péče ve všeobecných nemocnicích (přístrojové vybavení), v komunitních zdravotních a sociálních službách.
 </t>
  </si>
  <si>
    <t xml:space="preserve">Zvláště ohrožené skupiny pacientů: onkologičtí pacienti
</t>
  </si>
  <si>
    <t>NPO</t>
  </si>
  <si>
    <t>100. výzva IROP - Podpora integrované onkologické péče - SC 4.3 (PR)</t>
  </si>
  <si>
    <t>4.2</t>
  </si>
  <si>
    <t>obce, kraje, organizace zřizované nebo zakládané kraji/obcemi, PO OSS, církve, církevní organizace, NNO, které min. 5 let bezprostředně před podáním žádosti nepřetržitě poskytovaly sociální bydlení či úspěšně realizovaly projekt sociálního bydlení v Operačním programu Zaměstnanost</t>
  </si>
  <si>
    <t>Sociální bydlení</t>
  </si>
  <si>
    <t>méně rozvinuté regiony
(KVK, ULK, LBK, HKK, PAK, OLK, ZLK, MSK)</t>
  </si>
  <si>
    <t xml:space="preserve">OPZ + 2021-2027; Azylový, migrační a integrační fond (AMIF) </t>
  </si>
  <si>
    <t>přechodové regiony
(SCK, JCK, PLK, VYS, JMK)</t>
  </si>
  <si>
    <t xml:space="preserve">Primární péče - vznik a modernizace sítě urgentních příjmů, včetně opatření usnadňující přístup marginalizovaným skupinám a podpory lékařské pohotovostní služby.
</t>
  </si>
  <si>
    <t>104. výzva IROP - Vznik a modernizace urgentních příjmů - SC 4.3 (PR)</t>
  </si>
  <si>
    <t>105. výzva IROP - Vznik a modernizace urgentních příjmů - SC 4.3 ( ČR)</t>
  </si>
  <si>
    <t>89. výzva IROP - Kybernetická bezpečnost - NÚKIB - SC 1.1</t>
  </si>
  <si>
    <t>1.1</t>
  </si>
  <si>
    <t>Národní úřad pro kybernetickou a informační bezpečnost</t>
  </si>
  <si>
    <t>Kybernetická bezpečnost</t>
  </si>
  <si>
    <t>území celé ČR</t>
  </si>
  <si>
    <t>občané; cizinci; podnikatelské subjekty; instituce veřejné správy; zaměstnanci ve veřejné správě; nestátní neziskové organizace („NNO“); výzkumné organizace</t>
  </si>
  <si>
    <t>IFS; BMVI; NPO</t>
  </si>
  <si>
    <t>Datum zpřístupnění žádosti o podporu a datum zahájení příjmu žádosti o podporu v ISKP21+ (měsíc, rok)</t>
  </si>
  <si>
    <t>04/2024</t>
  </si>
  <si>
    <t>06/2024</t>
  </si>
  <si>
    <t>103. výzva IROP - Vznik a modernizace urgentních příjmů - SC 4.3 (MRR)</t>
  </si>
  <si>
    <t>05/2024</t>
  </si>
  <si>
    <t>10/2024</t>
  </si>
  <si>
    <t>12/2024</t>
  </si>
  <si>
    <t xml:space="preserve">Datum vyhlášení výzvy(měsíc, rok) </t>
  </si>
  <si>
    <t xml:space="preserve">Datum ukončení příjmu žádostí o podporu(měsíc, rok) </t>
  </si>
  <si>
    <t>09/2024</t>
  </si>
  <si>
    <t>10/2025</t>
  </si>
  <si>
    <t>03/2024</t>
  </si>
  <si>
    <t>11/2024</t>
  </si>
  <si>
    <t>12/2025</t>
  </si>
  <si>
    <t>81. výzva IROP - Cestovní ruch - SC 4.4 (MRR)</t>
  </si>
  <si>
    <t>4.4</t>
  </si>
  <si>
    <t>obce, dobrovolné svazky obcí, kraje, organizace zřizované nebo zakládané obcemi/kraji, OSS, PO OSS, NNO činné v oblasti cestovního ruchu minimálně 2 roky, církve, církevní organizace, státní podniky</t>
  </si>
  <si>
    <t>Veřejná infrastruktura udržitelného cestovního ruchu</t>
  </si>
  <si>
    <t>Hospodářsky a sociálně ohrožená území (HSOÚ) definovaná ve Strategii regionálního rozvoje ČR 2021+ v méně rozvinutých regionech
(KVK, ULK, LBK, HKK, PAK, OLK, ZLK, MSK)</t>
  </si>
  <si>
    <t xml:space="preserve"> účastníci cestovního ruchu, obyvatelé, odborná veřejnost, podnikatelské subjekty, uprchlíci, migranti, národnostní skupiny (zejména Romové), osoby se zdravotním postižením</t>
  </si>
  <si>
    <t>OPŽP</t>
  </si>
  <si>
    <t>Návštěvnická infrastruktura bude v OP ŽP podporována ve všech kategoriích zvláště chráněných území a v lokalitách soustavy Natura 2000 s vazbou na předmět ochrany či interpretaci chráněného území</t>
  </si>
  <si>
    <t>82. výzva IROP - Cestovní ruch - SC 4.4 (PR)</t>
  </si>
  <si>
    <t>Hospodářsky a sociálně ohrožená území (HSOÚ) definovaná ve Strategii regionálního rozvoje ČR 2021+ v přechodových regionech
(SCK, JCK, PLK, VYS, JMK)</t>
  </si>
  <si>
    <t xml:space="preserve">101. výzva IROP - Sociální bydlení II. - SC 4.2 (MRR) </t>
  </si>
  <si>
    <t>102. výzva IROP - Sociální bydlení II. - SC 4.2 (PR)</t>
  </si>
  <si>
    <t>01/2024</t>
  </si>
  <si>
    <t>02/2024</t>
  </si>
  <si>
    <t>Území KPSV+ v méně rozvinuých regionech
(KVK, ULK, LBK, HKK, PAK, OLK, ZLK, MSK)</t>
  </si>
  <si>
    <t>Území KPSV+ v přechodových regionech
(SCK, JCK, PLK, VYS, JMK)</t>
  </si>
  <si>
    <t>02/2025</t>
  </si>
  <si>
    <t>91. výzva IROP - Podpora vzniku základní sítě infekčních klinik a oddělení - SC 4.3 (MRR)</t>
  </si>
  <si>
    <t>Podpora ochrany veřejného zdraví - rozvoj kapacit klinik infekčních onemocnění, včetně podpory rozvoje odběrových míst a laboratoří (infrastruktura a přístrojové vybavení).</t>
  </si>
  <si>
    <t>92. výzva IROP - Podpora vzniku základní sítě infekčních klinik a oddělení - SC 4.3 (PR)</t>
  </si>
  <si>
    <t>93. výzva IROP - Podpora vzniku základní sítě infekčních klinik a oddělení - SC 4.3 (ČR)</t>
  </si>
  <si>
    <t xml:space="preserve">115. výzva IROP - Sociální bydlení II. KPSV+ - SC 4.2 (MRR) </t>
  </si>
  <si>
    <t>116. výzva IROP - Sociální bydlení II. KPSV+ - SC 4.2 (PR)</t>
  </si>
  <si>
    <t>04/2025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</si>
  <si>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kraje
• obce
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</si>
  <si>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NNO                                                          církve                                                         církevní organizace
• Kraje
• obce
</t>
  </si>
  <si>
    <t>Integrovaná péče, integrace zdravotních a sociálních služeb – podpora rozvoje a dostupnosti komunitní psychiatrické  péče - výstavba, modernizace a rekonstrukce zařízení pro poskytování komunitní péče (CDZ, stacionáře).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</si>
  <si>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NNO
• Kraje
• obce
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</si>
  <si>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NNO                                                           
• Kraje
• obce
</t>
  </si>
  <si>
    <t>01/2025</t>
  </si>
  <si>
    <t>01/2026</t>
  </si>
  <si>
    <r>
      <t xml:space="preserve">09/2024
</t>
    </r>
    <r>
      <rPr>
        <sz val="12"/>
        <rFont val="Calibri"/>
        <family val="2"/>
        <charset val="238"/>
        <scheme val="minor"/>
      </rPr>
      <t>09/2025</t>
    </r>
  </si>
  <si>
    <t>Zaměstnanci zdravotních ústavů a krajských hygienických stanic                                   pacienti
občané
zvlášť ohrožené skupiny, např. osoby se smyslovým či jiným zdravotním postižením</t>
  </si>
  <si>
    <r>
      <rPr>
        <strike/>
        <sz val="12"/>
        <rFont val="Calibri"/>
        <family val="2"/>
        <charset val="238"/>
        <scheme val="minor"/>
      </rPr>
      <t>06/2024</t>
    </r>
    <r>
      <rPr>
        <sz val="12"/>
        <rFont val="Calibri"/>
        <family val="2"/>
        <charset val="238"/>
        <scheme val="minor"/>
      </rPr>
      <t xml:space="preserve">
07/2024</t>
    </r>
  </si>
  <si>
    <r>
      <rPr>
        <strike/>
        <sz val="12"/>
        <rFont val="Calibri"/>
        <family val="2"/>
        <charset val="238"/>
        <scheme val="minor"/>
      </rPr>
      <t>12/2026</t>
    </r>
    <r>
      <rPr>
        <sz val="12"/>
        <rFont val="Calibri"/>
        <family val="2"/>
        <charset val="238"/>
        <scheme val="minor"/>
      </rPr>
      <t xml:space="preserve">
12/2025</t>
    </r>
  </si>
  <si>
    <t>HARMONOGRAM VÝZEV IROP 2021-2027 na rok 2024 k 31.10.2024</t>
  </si>
  <si>
    <r>
      <t>• subjekty vykonávající činnost podle p</t>
    </r>
    <r>
      <rPr>
        <strike/>
        <sz val="12"/>
        <rFont val="Calibri"/>
        <family val="2"/>
        <charset val="238"/>
        <scheme val="minor"/>
      </rPr>
      <t xml:space="preserve">oskytující veřejnou službu v oblasti zdravotní péče podle zákona č. 372/2011 Sb., o zdravotních službách a podmínkách jejich poskytování (zákon o zdravotních službách), nebo </t>
    </r>
    <r>
      <rPr>
        <sz val="12"/>
        <rFont val="Calibri"/>
        <family val="2"/>
        <scheme val="minor"/>
      </rPr>
      <t xml:space="preserve">zákona o ochraně veřejného zdraví, ve zněních pozdějších předpisů                                                                      
</t>
    </r>
    <r>
      <rPr>
        <strike/>
        <sz val="12"/>
        <rFont val="Calibri"/>
        <family val="2"/>
        <charset val="238"/>
        <scheme val="minor"/>
      </rPr>
      <t>• příspěvkové organizace organizačních složek státu</t>
    </r>
    <r>
      <rPr>
        <sz val="12"/>
        <rFont val="Calibri"/>
        <family val="2"/>
        <scheme val="minor"/>
      </rPr>
      <t xml:space="preserve">
• organizační složky státu 
</t>
    </r>
  </si>
  <si>
    <r>
      <t>• subjekty vykonávající činnost podle p</t>
    </r>
    <r>
      <rPr>
        <strike/>
        <sz val="12"/>
        <rFont val="Calibri"/>
        <family val="2"/>
        <charset val="238"/>
        <scheme val="minor"/>
      </rPr>
      <t xml:space="preserve">oskytující veřejnou službu v oblasti zdravotní péče podle zákona č. 372/2011 Sb., o zdravotních službách a podmínkách jejich poskytování (zákon o zdravotních službách), nebo </t>
    </r>
    <r>
      <rPr>
        <sz val="12"/>
        <rFont val="Calibri"/>
        <family val="2"/>
        <scheme val="minor"/>
      </rPr>
      <t xml:space="preserve">zákona o ochraně veřejného zdraví, ve zněních pozdějších předpisů                                                                      
</t>
    </r>
    <r>
      <rPr>
        <sz val="12"/>
        <rFont val="Calibri"/>
        <family val="2"/>
        <charset val="238"/>
        <scheme val="minor"/>
      </rPr>
      <t>• příspěvkové organizace organizačních složek státu</t>
    </r>
    <r>
      <rPr>
        <sz val="12"/>
        <rFont val="Calibri"/>
        <family val="2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>• organizační složky státu</t>
    </r>
    <r>
      <rPr>
        <sz val="12"/>
        <rFont val="Calibri"/>
        <family val="2"/>
        <scheme val="minor"/>
      </rPr>
      <t xml:space="preserve"> 
</t>
    </r>
  </si>
  <si>
    <r>
      <rPr>
        <strike/>
        <sz val="12"/>
        <rFont val="Calibri"/>
        <family val="2"/>
        <charset val="238"/>
        <scheme val="minor"/>
      </rPr>
      <t>150 000 000</t>
    </r>
    <r>
      <rPr>
        <sz val="12"/>
        <rFont val="Calibri"/>
        <family val="2"/>
        <charset val="238"/>
        <scheme val="minor"/>
      </rPr>
      <t xml:space="preserve">
119 999 509</t>
    </r>
  </si>
  <si>
    <r>
      <rPr>
        <strike/>
        <sz val="12"/>
        <rFont val="Calibri"/>
        <family val="2"/>
        <charset val="238"/>
        <scheme val="minor"/>
      </rPr>
      <t>102 622 830</t>
    </r>
    <r>
      <rPr>
        <sz val="12"/>
        <rFont val="Calibri"/>
        <family val="2"/>
        <charset val="238"/>
        <scheme val="minor"/>
      </rPr>
      <t xml:space="preserve">
82 098 264</t>
    </r>
  </si>
  <si>
    <r>
      <rPr>
        <strike/>
        <sz val="12"/>
        <rFont val="Calibri"/>
        <family val="2"/>
        <charset val="238"/>
        <scheme val="minor"/>
      </rPr>
      <t>47 377 170</t>
    </r>
    <r>
      <rPr>
        <sz val="12"/>
        <rFont val="Calibri"/>
        <family val="2"/>
        <charset val="238"/>
        <scheme val="minor"/>
      </rPr>
      <t xml:space="preserve">
37 901 245</t>
    </r>
  </si>
  <si>
    <r>
      <rPr>
        <strike/>
        <sz val="10"/>
        <rFont val="Arial"/>
        <family val="2"/>
        <charset val="238"/>
      </rPr>
      <t>Zvláště ohrožené skupiny pacientů: pacienti s infekčními nemocemi včetně COVID</t>
    </r>
    <r>
      <rPr>
        <sz val="10"/>
        <rFont val="Arial"/>
        <family val="2"/>
        <charset val="238"/>
      </rPr>
      <t xml:space="preserve">
•pacienti indikovaní k poskytování infektologické péče (dospělí, děti)
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•uprchlíci, migranti
•národnostní skupiny (zejména Romové)</t>
    </r>
  </si>
  <si>
    <r>
      <rPr>
        <strike/>
        <sz val="10"/>
        <rFont val="Arial"/>
        <family val="2"/>
        <charset val="238"/>
      </rPr>
      <t>Zvláště ohrožené skupiny pacientů: osoby s duševním onemocněním</t>
    </r>
    <r>
      <rPr>
        <sz val="10"/>
        <rFont val="Arial"/>
        <family val="2"/>
        <charset val="238"/>
      </rPr>
      <t xml:space="preserve"> 
•pacienti / pacienti se specifickými potřebami: pacienti / klienti CDZ a psychiatrických stacionářů 
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•uprchlíci, migranti
•národnostní skupiny (zejména Romové)</t>
    </r>
  </si>
  <si>
    <t>Zaměstnanci zdravotních ústavů a krajských hygienických stanic                                              pacienti
občané
zvlášť ohrožené skupiny, např. osoby se smyslovým či jiným zdravotním postižením</t>
  </si>
  <si>
    <r>
      <t xml:space="preserve">Pacienti:
•pacienti s náhle vzniklým závažným postižením zdraví
•pacienti v přímém ohrožení života 
•pacienti s náhlou změnou zdravotního stavu.
</t>
    </r>
    <r>
      <rPr>
        <strike/>
        <sz val="10"/>
        <rFont val="Arial"/>
        <family val="2"/>
        <charset val="238"/>
      </rPr>
      <t xml:space="preserve">Zaměstnanci poskytovatelů zdravotních služeb
</t>
    </r>
    <r>
      <rPr>
        <sz val="10"/>
        <rFont val="Arial"/>
        <family val="2"/>
        <charset val="238"/>
      </rPr>
      <t>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•uprchlíci, migranti
•národnostní skupiny (zejména Romové)</t>
    </r>
  </si>
  <si>
    <t>osoby spící venku (např. ulice, pod mostem, nádraží, letiště, veřejné dopravní prostředky, kanály, jeskyně, odstavené vagony, stany, garáže, prádelny, sklepy a půdy domů, vraky aut)
•	osoby v nízkoprahové noclehárně
•	osoby sezonně užívající k přenocování prostory zařízení bez lůžek
•	osoby v azylovém domě
•	osoby v domě na půli cesty
•	osoby ve veřejné komerční ubytovně (nemají jinou možnost bydlení)
•	osoby bez přístřeší po vystěhování z bytu
•	osoby ohrožené domácím násilím 
•	žadatelé o azyl 
•	migrující pracovníci – cizinci ve veřejné komerční ubytovně (nemají jinou možnost bydlení)
•	osoby po opuštění věznice
•	osoby opouštějící instituce (např. pobytovou sociální službu)
•	osoby před opuštěním zdravotnického zařízení
•	osoby po opuštění dětské instituce či pěstounské péče
•	osoby přechodně bydlící u příbuzných nebo přátel (nemají jinou možnost bydlení)
•	osoby, kterým hrozí, že se v následujících 3 měsících stanou osobami v bytové nouzi 
•	osoby bydlící v bytě bez právního důvodu
•	osoby v nezákonně obsazené budově
•	osoby na nezákonně obsazeném pozemku (zahrádkářské kolonie, zemnice)
•	osoby, které dostaly výpověď z nájemního bytu 
•	osoby žijící v mobilním obydlí, např. maringotka, karavan, hausbót (nemají jinou možnost bydlení)
•	osoby žijící v budově, která není určena k bydlení, např. osoby žijící na pracovišti, v zahradních chatkách se souhlasem majitele
•	osoby žijící v provizorních stavbách nebo v budovách bez kolaudace pro účely bydlení
•	osoby žijící v nevhodném objektu – obydlí se stalo nezpůsobilým k obývání (dříve mohlo být obyvatelné)
•osoby žijící v přelidněných bytech
•národnostní skupiny (zejména Romové)
•uprchlíci, migranti</t>
  </si>
  <si>
    <t>•	osoby spící venku (např. ulice, pod mostem, nádraží, letiště, veřejné dopravní prostředky, kanály, jeskyně, odstavené vagony, stany, garáže, prádelny, sklepy a půdy domů, vraky aut)
•	osoby v nízkoprahové noclehárně
•	osoby sezonně užívající k přenocování prostory zařízení bez lůžek
•	osoby v azylovém domě
•	osoby v domě na půli cesty
•	osoby ve veřejné komerční ubytovně (nemají jinou možnost bydlení)
•	osoby bez přístřeší po vystěhování z bytu
•	osoby ohrožené domácím násilím 
•	žadatelé o azyl 
•	migrující pracovníci – cizinci ve veřejné komerční ubytovně (nemají jinou možnost bydlení)
•	osoby po opuštění věznice
•	osoby opouštějící instituce (např. pobytovou sociální službu)
•	osoby před opuštěním zdravotnického zařízení
•	osoby po opuštění dětské instituce či pěstounské péče
•	osoby přechodně bydlící u příbuzných nebo přátel (nemají jinou možnost bydlení)
•	osoby, kterým hrozí, že se v následujících 3 měsících stanou osobami v bytové nouzi 
•	osoby bydlící v bytě bez právního důvodu
•	osoby v nezákonně obsazené budově
•	osoby na nezákonně obsazeném pozemku (zahrádkářské kolonie, zemnice)
•	osoby, které dostaly výpověď z nájemního bytu 
•	osoby žijící v mobilním obydlí, např. maringotka, karavan, hausbót (nemají jinou možnost bydlení)
•	osoby žijící v budově, která není určena k bydlení, např. osoby žijící na pracovišti, v zahradních chatkách se souhlasem majitele
•	osoby žijící v provizorních stavbách nebo v budovách bez kolaudace pro účely bydlení
•	osoby žijící v nevhodném objektu – obydlí se stalo nezpůsobilým k obývání (dříve mohlo být obyvatelné)
•osoby žijící v přelidněných bytech
•národnostní skupiny (zejména Romové)
•uprchlíci, migranti</t>
  </si>
  <si>
    <t>45. výzva IROP - Rozvoj neveřejné síťové infrastruktury veřejné správy  - SC 1.1 (MRR)</t>
  </si>
  <si>
    <t>06/2023</t>
  </si>
  <si>
    <t xml:space="preserve">kraje; 
obce;
organizace zřizované nebo zakládané kraji / obcemi
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</si>
  <si>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</si>
  <si>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OP TAK; OP Rybářství; OP ST; NPO</t>
  </si>
  <si>
    <t>46. výzva IROP - Rozvoj neveřejné síťové infrastruktury veřejné správy  - SC 1.1 (PR)</t>
  </si>
  <si>
    <t>47. výzva IROP - Rozvoj neveřejné síťové infrastruktury veřejné správy  - SC 1.1 (ČR)</t>
  </si>
  <si>
    <t xml:space="preserve">organizační složky státu; 
příspěvkové organizace organizačních složek státu; 
státní organizace; 
státní podniky
</t>
  </si>
  <si>
    <t>48. výzva IROP - Vzdělávání - SC 5.1 (CLLD)</t>
  </si>
  <si>
    <t>CLLD</t>
  </si>
  <si>
    <t>5.1</t>
  </si>
  <si>
    <r>
      <rPr>
        <strike/>
        <sz val="12"/>
        <rFont val="Calibri"/>
        <family val="2"/>
        <charset val="238"/>
      </rPr>
      <t>2 506 375 677</t>
    </r>
    <r>
      <rPr>
        <sz val="12"/>
        <rFont val="Calibri"/>
        <family val="2"/>
      </rPr>
      <t xml:space="preserve">
3 060 183 796</t>
    </r>
  </si>
  <si>
    <r>
      <rPr>
        <strike/>
        <sz val="12"/>
        <rFont val="Calibri"/>
        <family val="2"/>
        <charset val="238"/>
      </rPr>
      <t>2 231 219 027</t>
    </r>
    <r>
      <rPr>
        <sz val="12"/>
        <rFont val="Calibri"/>
        <family val="2"/>
      </rPr>
      <t xml:space="preserve">
2 824 220 219</t>
    </r>
  </si>
  <si>
    <r>
      <rPr>
        <strike/>
        <sz val="12"/>
        <color rgb="FF000000"/>
        <rFont val="Calibri"/>
        <family val="2"/>
        <charset val="238"/>
      </rPr>
      <t>275 156 650</t>
    </r>
    <r>
      <rPr>
        <sz val="12"/>
        <color rgb="FF000000"/>
        <rFont val="Calibri"/>
        <family val="2"/>
      </rPr>
      <t xml:space="preserve">
235 963 577</t>
    </r>
  </si>
  <si>
    <t>02/2023</t>
  </si>
  <si>
    <t>03/2023</t>
  </si>
  <si>
    <t>12/2027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</si>
  <si>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</si>
  <si>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</si>
  <si>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</si>
  <si>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</si>
  <si>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OP JAK, OP ST, NPO</t>
  </si>
  <si>
    <t> </t>
  </si>
  <si>
    <t>51. výzva IROP - Památky  - SC 4.4 (MRR)</t>
  </si>
  <si>
    <t>05/2023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</si>
  <si>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</si>
  <si>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</si>
  <si>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uprchlíci, migranti, podnikatelské subjekty, národnostní skupiny (zejména Romové), osoby se zdravotním postižením</t>
  </si>
  <si>
    <t>Komponenta 4.5</t>
  </si>
  <si>
    <t>52. výzva IROP - Památky  - SC 4.4 (PR)</t>
  </si>
  <si>
    <t>56. výzva IROP - Podpora rozvoje a dostupnosti akutní a specializované lůžkové psychiatrické  péče  - SC 4.3 (MRR)</t>
  </si>
  <si>
    <r>
      <rPr>
        <strike/>
        <sz val="12"/>
        <rFont val="Calibri"/>
        <family val="2"/>
        <charset val="238"/>
        <scheme val="minor"/>
      </rPr>
      <t>524 398 850</t>
    </r>
    <r>
      <rPr>
        <sz val="12"/>
        <rFont val="Calibri"/>
        <family val="2"/>
        <charset val="238"/>
        <scheme val="minor"/>
      </rPr>
      <t xml:space="preserve">
866 898 740</t>
    </r>
  </si>
  <si>
    <r>
      <rPr>
        <strike/>
        <sz val="12"/>
        <rFont val="Calibri"/>
        <family val="2"/>
        <charset val="238"/>
        <scheme val="minor"/>
      </rPr>
      <t>445 739 022</t>
    </r>
    <r>
      <rPr>
        <sz val="12"/>
        <rFont val="Calibri"/>
        <family val="2"/>
        <charset val="238"/>
        <scheme val="minor"/>
      </rPr>
      <t xml:space="preserve">
736 863 929</t>
    </r>
  </si>
  <si>
    <r>
      <rPr>
        <strike/>
        <sz val="12"/>
        <rFont val="Calibri"/>
        <family val="2"/>
        <charset val="238"/>
        <scheme val="minor"/>
      </rPr>
      <t>78 659 827</t>
    </r>
    <r>
      <rPr>
        <sz val="12"/>
        <rFont val="Calibri"/>
        <family val="2"/>
        <charset val="238"/>
        <scheme val="minor"/>
      </rPr>
      <t xml:space="preserve">
130 034 811</t>
    </r>
  </si>
  <si>
    <t>10/2023</t>
  </si>
  <si>
    <r>
      <rPr>
        <strike/>
        <sz val="12"/>
        <rFont val="Calibri"/>
        <family val="2"/>
        <charset val="238"/>
        <scheme val="minor"/>
      </rPr>
      <t>10/2024</t>
    </r>
    <r>
      <rPr>
        <sz val="12"/>
        <rFont val="Calibri"/>
        <family val="2"/>
        <charset val="238"/>
        <scheme val="minor"/>
      </rPr>
      <t xml:space="preserve">
10/2025</t>
    </r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</si>
  <si>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NNO
• kraje
• obce
</t>
  </si>
  <si>
    <r>
      <t xml:space="preserve">Integrovaná péče, integrace zdravotních a sociálních služeb – podpora rozvoje a dostupnosti akutní a specializované lůžkové psychiatrické  péče </t>
    </r>
    <r>
      <rPr>
        <strike/>
        <sz val="12"/>
        <color rgb="FF000000"/>
        <rFont val="Calibri"/>
        <family val="2"/>
        <charset val="238"/>
        <scheme val="minor"/>
      </rPr>
      <t>-</t>
    </r>
    <r>
      <rPr>
        <sz val="12"/>
        <color rgb="FF000000"/>
        <rFont val="Calibri"/>
        <family val="2"/>
        <charset val="238"/>
        <scheme val="minor"/>
      </rPr>
      <t xml:space="preserve"> výstavba, modernizace a rekonstrukce akutních psychiatrických oddělení ve všeobecných nemocnicích; akutních a specializovaných oddělení v rámci psychiatrických nemocnic v souladu s jejich transformačními plány v rámci procesu deinstitucionalizace.</t>
    </r>
  </si>
  <si>
    <r>
      <rPr>
        <strike/>
        <sz val="12"/>
        <rFont val="Calibri"/>
        <family val="2"/>
        <charset val="238"/>
        <scheme val="minor"/>
      </rPr>
      <t xml:space="preserve">Zvláště ohrožené skupiny pacientů: osoby s duševním onemocněním                                </t>
    </r>
    <r>
      <rPr>
        <sz val="12"/>
        <rFont val="Calibri"/>
        <family val="2"/>
        <charset val="238"/>
        <scheme val="minor"/>
      </rPr>
      <t>•pacienti indikovaní k poskytování psychiatrické péče (dospělí, děti)
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•uprchlíci, migrant
•národnostní skupiny (zejména Romové</t>
    </r>
    <r>
      <rPr>
        <strike/>
        <sz val="12"/>
        <rFont val="Calibri"/>
        <family val="2"/>
        <charset val="238"/>
        <scheme val="minor"/>
      </rPr>
      <t>)</t>
    </r>
    <r>
      <rPr>
        <sz val="12"/>
        <rFont val="Calibri"/>
        <family val="2"/>
        <charset val="238"/>
        <scheme val="minor"/>
      </rPr>
      <t xml:space="preserve">
</t>
    </r>
  </si>
  <si>
    <t>57. výzva IROP - Podpora rozvoje a dostupnosti akutní a specializované lůžkové psychiatrické  péče  - SC 4.3 (PR)</t>
  </si>
  <si>
    <r>
      <rPr>
        <strike/>
        <sz val="12"/>
        <rFont val="Calibri"/>
        <family val="2"/>
        <charset val="238"/>
        <scheme val="minor"/>
      </rPr>
      <t>363 229 968</t>
    </r>
    <r>
      <rPr>
        <sz val="12"/>
        <rFont val="Calibri"/>
        <family val="2"/>
        <charset val="238"/>
        <scheme val="minor"/>
      </rPr>
      <t xml:space="preserve">
582 287 720</t>
    </r>
  </si>
  <si>
    <r>
      <rPr>
        <strike/>
        <sz val="12"/>
        <rFont val="Calibri"/>
        <family val="2"/>
        <charset val="238"/>
        <scheme val="minor"/>
      </rPr>
      <t>254 260 978</t>
    </r>
    <r>
      <rPr>
        <sz val="12"/>
        <rFont val="Calibri"/>
        <family val="2"/>
        <charset val="238"/>
        <scheme val="minor"/>
      </rPr>
      <t xml:space="preserve">
407 601 404</t>
    </r>
  </si>
  <si>
    <r>
      <rPr>
        <strike/>
        <sz val="12"/>
        <rFont val="Calibri"/>
        <family val="2"/>
        <charset val="238"/>
        <scheme val="minor"/>
      </rPr>
      <t>108 968 991</t>
    </r>
    <r>
      <rPr>
        <sz val="12"/>
        <rFont val="Calibri"/>
        <family val="2"/>
        <charset val="238"/>
        <scheme val="minor"/>
      </rPr>
      <t xml:space="preserve">
174 686 316</t>
    </r>
  </si>
  <si>
    <t>58. výzva IROP - Deinstitucionalizace sociálních služeb  - SC 4.2 (MRR)</t>
  </si>
  <si>
    <t>11/2023</t>
  </si>
  <si>
    <r>
      <t>kraje, obce, organizace zřizované nebo zakládané kraji / obcemi</t>
    </r>
    <r>
      <rPr>
        <strike/>
        <sz val="12"/>
        <color theme="1"/>
        <rFont val="Calibri"/>
        <family val="2"/>
        <charset val="238"/>
        <scheme val="minor"/>
      </rPr>
      <t xml:space="preserve"> </t>
    </r>
  </si>
  <si>
    <t>Deinstitucionalizace sociálních služeb za účelem sociálního začleňování</t>
  </si>
  <si>
    <t>osoby s postižením, osoby s chronickým a duševním onemocněním, osoby se specifickými potřebami vyplývajícími z jejich zdravotního stavu, které potřebují vysokou míru podpory, a jejich osoby blízké</t>
  </si>
  <si>
    <t xml:space="preserve">OPZ + 2021-2027; Azylový, migrační a integrační fond (AMIF); </t>
  </si>
  <si>
    <t>59. výzva IROP - Deinstitucionalizace sociálních služeb  - SC 4.2 (PR)</t>
  </si>
  <si>
    <r>
      <t>přechodové regiony
(SCK</t>
    </r>
    <r>
      <rPr>
        <strike/>
        <sz val="12"/>
        <rFont val="Calibri"/>
        <family val="2"/>
        <charset val="238"/>
        <scheme val="minor"/>
      </rPr>
      <t xml:space="preserve">, </t>
    </r>
    <r>
      <rPr>
        <sz val="12"/>
        <rFont val="Calibri"/>
        <family val="2"/>
        <charset val="238"/>
        <scheme val="minor"/>
      </rPr>
      <t>VYS, JMK)</t>
    </r>
  </si>
  <si>
    <t>60. výzva IROP - Doprava - SC 5.1 (CLLD)</t>
  </si>
  <si>
    <r>
      <rPr>
        <strike/>
        <sz val="12"/>
        <rFont val="Calibri"/>
        <family val="2"/>
        <charset val="238"/>
      </rPr>
      <t>2 595 889 094</t>
    </r>
    <r>
      <rPr>
        <sz val="12"/>
        <rFont val="Calibri"/>
        <family val="2"/>
      </rPr>
      <t xml:space="preserve">
</t>
    </r>
    <r>
      <rPr>
        <sz val="12"/>
        <color rgb="FFFF0000"/>
        <rFont val="Calibri"/>
        <family val="2"/>
        <charset val="238"/>
      </rPr>
      <t>2 053 838 430</t>
    </r>
    <r>
      <rPr>
        <sz val="12"/>
        <rFont val="Calibri"/>
        <family val="2"/>
      </rPr>
      <t xml:space="preserve">
</t>
    </r>
  </si>
  <si>
    <r>
      <rPr>
        <strike/>
        <sz val="12"/>
        <color rgb="FF000000"/>
        <rFont val="Calibri"/>
        <family val="2"/>
        <charset val="238"/>
      </rPr>
      <t>2 310 905 421</t>
    </r>
    <r>
      <rPr>
        <sz val="12"/>
        <color rgb="FF000000"/>
        <rFont val="Calibri"/>
        <family val="2"/>
      </rPr>
      <t xml:space="preserve">
1 947 641 837
</t>
    </r>
  </si>
  <si>
    <r>
      <rPr>
        <strike/>
        <sz val="12"/>
        <color rgb="FF000000"/>
        <rFont val="Calibri"/>
        <family val="2"/>
        <charset val="238"/>
      </rPr>
      <t>284 983 673</t>
    </r>
    <r>
      <rPr>
        <sz val="12"/>
        <color rgb="FF000000"/>
        <rFont val="Calibri"/>
        <family val="2"/>
      </rPr>
      <t xml:space="preserve">
106 196 593</t>
    </r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</si>
  <si>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</si>
  <si>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</si>
  <si>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</si>
  <si>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</si>
  <si>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komponenta 2.1</t>
  </si>
  <si>
    <t>"02/2022"</t>
  </si>
  <si>
    <t>NPO - podpora ochrany zranitelných účastníků provozu (cyklostezky a bezbariérové trasy).</t>
  </si>
  <si>
    <t>61. výzva IROP - Hasiči - SC 5.1 (CLLD)</t>
  </si>
  <si>
    <r>
      <rPr>
        <strike/>
        <sz val="12"/>
        <rFont val="Calibri"/>
        <family val="2"/>
        <charset val="238"/>
      </rPr>
      <t>447 567 085</t>
    </r>
    <r>
      <rPr>
        <sz val="12"/>
        <rFont val="Calibri"/>
        <family val="2"/>
      </rPr>
      <t xml:space="preserve">
1 432 568 830</t>
    </r>
  </si>
  <si>
    <r>
      <rPr>
        <strike/>
        <sz val="12"/>
        <color rgb="FF000000"/>
        <rFont val="Calibri"/>
        <family val="2"/>
        <charset val="238"/>
      </rPr>
      <t>398 431 969</t>
    </r>
    <r>
      <rPr>
        <sz val="12"/>
        <color rgb="FF000000"/>
        <rFont val="Calibri"/>
        <family val="2"/>
      </rPr>
      <t xml:space="preserve">
1 337 000 704</t>
    </r>
  </si>
  <si>
    <r>
      <rPr>
        <strike/>
        <sz val="12"/>
        <color rgb="FF000000"/>
        <rFont val="Calibri"/>
        <family val="2"/>
        <charset val="238"/>
      </rPr>
      <t>49 135 116</t>
    </r>
    <r>
      <rPr>
        <sz val="12"/>
        <color rgb="FF000000"/>
        <rFont val="Calibri"/>
        <family val="2"/>
      </rPr>
      <t xml:space="preserve">
95 568 126</t>
    </r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</si>
  <si>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</si>
  <si>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</si>
  <si>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</si>
  <si>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</si>
  <si>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62. výzva IROP - Památky - SC 4.4 (ITI)</t>
  </si>
  <si>
    <t>ITI</t>
  </si>
  <si>
    <t>07/2023</t>
  </si>
  <si>
    <t>Území metropoliitních oblastí a aglomerací ITI mimo území hl. m. Prahy</t>
  </si>
  <si>
    <t>63. výzva IROP - Zelená infrastruktura  - SC 2.2 (MRR)</t>
  </si>
  <si>
    <t>2.2</t>
  </si>
  <si>
    <t>obce, kraje, organizace zřizované nebo zakládané obcemi / kraji, církve, církevní organizace, OSS, PO OSS, 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</si>
  <si>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</si>
  <si>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</si>
  <si>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</si>
  <si>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64. výzva IROP - Zelená infrastruktura  - SC 2.2 (PR)</t>
  </si>
  <si>
    <t xml:space="preserve">2707415180
</t>
  </si>
  <si>
    <t>65. výzva IROP - Zelená infrastruktura  - SC 2.2 (VRR)</t>
  </si>
  <si>
    <r>
      <rPr>
        <strike/>
        <sz val="12"/>
        <color rgb="FF000000"/>
        <rFont val="Calibri"/>
        <family val="2"/>
        <charset val="238"/>
      </rPr>
      <t>06/2025</t>
    </r>
    <r>
      <rPr>
        <sz val="12"/>
        <color rgb="FF000000"/>
        <rFont val="Calibri"/>
        <family val="2"/>
      </rPr>
      <t xml:space="preserve">
06/2026</t>
    </r>
  </si>
  <si>
    <t>hlavní město Praha, městské části hl. m. Prahy, organizace zřizované nebo zakládané hl. m. Prahou / městskými částmi hl. m. Prahy, církve, církevní organizace, OSS, PO OSS, veřejné a státní vysoké školy, státní podniky, státní organizace, veřejné výzkumné instituce</t>
  </si>
  <si>
    <t>více rozvinuté regiony
(hl.m.Praha)</t>
  </si>
  <si>
    <t>68. výzva IROP - Multimodální osobní doprava  - SC 6.1 (MRR)</t>
  </si>
  <si>
    <t>6.1</t>
  </si>
  <si>
    <t>04/2023</t>
  </si>
  <si>
    <r>
      <rPr>
        <strike/>
        <sz val="12"/>
        <rFont val="Calibri"/>
        <family val="2"/>
        <charset val="238"/>
        <scheme val="minor"/>
      </rPr>
      <t>04/2024</t>
    </r>
    <r>
      <rPr>
        <sz val="12"/>
        <rFont val="Calibri"/>
        <family val="2"/>
        <charset val="238"/>
        <scheme val="minor"/>
      </rPr>
      <t xml:space="preserve">
12/2024</t>
    </r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</si>
  <si>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</si>
  <si>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</si>
  <si>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</si>
  <si>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</si>
  <si>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OP D, NPO</t>
  </si>
  <si>
    <t>OP D - podpora železniční infrastruktury. NPO - podpora železniční infrastruktury.</t>
  </si>
  <si>
    <t>69. výzva IROP - Multimodální osobní doprava  - SC 6.1 (PR)</t>
  </si>
  <si>
    <t>Středočeský kraj, Jihočeský kraj, Plzeňský kraj, Kraj Vysočina, Jihomoravský kraj</t>
  </si>
  <si>
    <t>70. výzva IROP - Kultura - památky a muzea -SC 5.1 (CLLD)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</si>
  <si>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</si>
  <si>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 xml:space="preserve">Revitalizace kulturních památek
Revitalizace a vybavení městských a obecních muzeí
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</si>
  <si>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</si>
  <si>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OPŽP, NPO, SP SZP</t>
  </si>
  <si>
    <t>71. výzva IROP - Podpora rozvoje a dostupnosti paliativní péče - SC 4.3 (MRR)</t>
  </si>
  <si>
    <r>
      <t xml:space="preserve">Integrovaná péče, integrace zdravotních a sociálních služeb – podpora rozvoje a dostupnosti paliativní péče </t>
    </r>
    <r>
      <rPr>
        <sz val="12"/>
        <color theme="1"/>
        <rFont val="Calibri"/>
        <family val="2"/>
        <charset val="238"/>
        <scheme val="minor"/>
      </rPr>
      <t>-infrastruktura, vybavení poskytovatelů domácí péče, vybudování kontaktních, poradenských a koordinačních míst paliativní a hospicové péče, zázemí a materiální vybavení mobilních hospicových a paliativních týmů, modernizace lůžkových hospiců a paliativních jednotek ve všeobecných nemocnicích.</t>
    </r>
  </si>
  <si>
    <r>
      <rPr>
        <strike/>
        <sz val="12"/>
        <rFont val="Calibri"/>
        <family val="2"/>
        <charset val="238"/>
        <scheme val="minor"/>
      </rPr>
      <t xml:space="preserve">Zvláště ohrožené skupiny pacientů: pacienti v terminálním stádiu nemoci </t>
    </r>
    <r>
      <rPr>
        <sz val="12"/>
        <rFont val="Calibri"/>
        <family val="2"/>
        <scheme val="minor"/>
      </rPr>
      <t xml:space="preserve">
-pacienti indikovaní k poskytování paliativní/hospicové péče
-poskytovatelé zdravotních, sociálních a zdravotně-sociálních služeb
•klienti sociálních služeb
-osoby ohrožené vyloučením a diskriminací v důsledku zdravotního stavu
•pracovníci v oblasti zdravotních a sociálních služeb
-osoby pečující o nemocné či zdravotně postižené osoby
•uprchlíci, migrant
•národnostní skupiny (zejména Romové)</t>
    </r>
  </si>
  <si>
    <t>72. výzva IROP - Podpora rozvoje a dostupnosti paliativní péče - SC 4.3 (PR)</t>
  </si>
  <si>
    <t>73. výzva IROP - Veřejná prostranství - SC 5.1 (CLLD)</t>
  </si>
  <si>
    <t>Subjekty, které realizují projekty v rámci schválených strategií CLLD na území působnosti MAS. Typy oprávněných žadatelů jsou uvedeny ve specifickém cíli 2.2</t>
  </si>
  <si>
    <t>Zelená infrastruktura ve veřejném prostrantví měst a obcí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</si>
  <si>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2.2</t>
  </si>
  <si>
    <t>74. výzva IROP - Multimodální osobní doprava (ITI) - SC 6.1 (MRR, PR)</t>
  </si>
  <si>
    <t>75. výzva IROP - Standardizace územních plánů- SC 1.1 (MRR)</t>
  </si>
  <si>
    <t>01/2023</t>
  </si>
  <si>
    <t>obce, které mají více než 5000 obyvatel</t>
  </si>
  <si>
    <t>Centralizace, standardizace a sdílení elektronických služeb veřejné správy</t>
  </si>
  <si>
    <t>Občané; cizinci; podnikatelské subjekty; instituce veřejné správy; zaměstnanci ve veřejné správě; nestátní neziskové organizace („NNO“); výzkumné organizace</t>
  </si>
  <si>
    <t>OP ST; NPO</t>
  </si>
  <si>
    <t>76. výzva IROP - Standardizace územních plánů- SC 1.1 (PR)</t>
  </si>
  <si>
    <t>77. výzva IROP - Zelená infrastruktura (ITI) - SC 2.2 (MRR, PR)</t>
  </si>
  <si>
    <t>obce, kraje, organizace zřizované nebo zakládané obcemi / kraji, církve, církevní organizace, OSS, PO OSS, 	veřejné a státní vysoké školy, státní podniky, státní organizace, veřejné výzkumné instituce</t>
  </si>
  <si>
    <t>78. výzva IROP - eHealth -SC 1.1 (MRR)</t>
  </si>
  <si>
    <r>
      <rPr>
        <strike/>
        <sz val="12"/>
        <rFont val="Calibri"/>
        <family val="2"/>
        <charset val="238"/>
        <scheme val="minor"/>
      </rPr>
      <t>11/2024</t>
    </r>
    <r>
      <rPr>
        <sz val="12"/>
        <rFont val="Calibri"/>
        <family val="2"/>
        <charset val="238"/>
        <scheme val="minor"/>
      </rPr>
      <t xml:space="preserve">
11/2025</t>
    </r>
  </si>
  <si>
    <t>organizační složky státu; 
příspěvkové organizace organizačních složek státu; 
kraje; 
obce;
organizace zřizované nebo zakládané kraji / obcemi;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</si>
  <si>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 - eHealth</t>
  </si>
  <si>
    <t>Národní plán obnovy, komponenta 1.1 Reforma 2: Služby elektronického zdravotnictví</t>
  </si>
  <si>
    <t>Podpora rozvoje digitální transformace ve zdravotnictví - interoperabilita II Implementace u poskytovatelů
https://www.mvcr.cz/npo/clanek/narodni-plan-obnovy.aspx</t>
  </si>
  <si>
    <t>79. výzva IROP - eHealth - SC 1.1 (PR)</t>
  </si>
  <si>
    <t>80. výzva IROP - eHealth SC 1.1 (ČR)</t>
  </si>
  <si>
    <r>
      <t xml:space="preserve">organizační složky státu;
</t>
    </r>
    <r>
      <rPr>
        <b/>
        <sz val="12"/>
        <rFont val="Calibri"/>
        <family val="2"/>
        <charset val="238"/>
        <scheme val="minor"/>
      </rPr>
      <t>příspěvkové organizace organizačních složek státu;</t>
    </r>
    <r>
      <rPr>
        <sz val="12"/>
        <rFont val="Calibri"/>
        <family val="2"/>
        <scheme val="minor"/>
      </rPr>
      <t xml:space="preserve">
kraje
</t>
    </r>
  </si>
  <si>
    <t>86. výzva IROP - Cestovní ruch - SC 5.1 (CLLD)</t>
  </si>
  <si>
    <t>08/2023</t>
  </si>
  <si>
    <t>subjekty, které realizují projekty v rámci schválených strategií CLLD na území působnosti MAS. Typy oprávněných žadatelů jsou uvedeny ve specifickém cíli 4.4</t>
  </si>
  <si>
    <t>87. výzva IROP - Další vzdělávání - SC 4.1 (MRR)</t>
  </si>
  <si>
    <t>4.1</t>
  </si>
  <si>
    <t>obce, dobrovolné svazky obcí, kraje, organizace zřizované obcemi/kraji</t>
  </si>
  <si>
    <t>Zájmové a neformální vzdělávání a celoživotní učení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</si>
  <si>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</si>
  <si>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88. výzva IROP - Další vzdělávání - SC 4.1 (PR)</t>
  </si>
  <si>
    <t>90. výzva IROP - Cestovní ruch - SC 4.4 (ITI)</t>
  </si>
  <si>
    <t>94. výzva IROP - Další vzdělávání (ITI) - SC 4.1 (MRR, PR)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</si>
  <si>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</si>
  <si>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95. výzva IROP Školská poradenská zařízení, speciální vzdělávání a střediska výchovné péče - SC 4.1 (MRR)</t>
  </si>
  <si>
    <r>
      <rPr>
        <strike/>
        <sz val="12"/>
        <color rgb="FF000000"/>
        <rFont val="Calibri"/>
        <family val="2"/>
        <charset val="238"/>
      </rPr>
      <t>09/2025</t>
    </r>
    <r>
      <rPr>
        <sz val="12"/>
        <color rgb="FF000000"/>
        <rFont val="Calibri"/>
        <family val="2"/>
      </rPr>
      <t xml:space="preserve">
12/2027</t>
    </r>
  </si>
  <si>
    <t>Školská poradenská zařízení, vzdělávání ve školách a třídách zřízených dle § 16 odst. 9 školského zákona a střediska výchovné péče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</si>
  <si>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Romové),uprchlíci, migranti</t>
  </si>
  <si>
    <t>96. výzva IROP - Školská poradenská zařízení, speciální vzdělávání a střediska výchovné péče- SC 4.1 (PR)</t>
  </si>
  <si>
    <t>106. výzva IROP - Plnicí a dobíjecí stanice pro veřejnou dopravu - SC 6.1 (MRR)</t>
  </si>
  <si>
    <t>Dopravci na základě smlouvy o veřejných službách v přepravě cestujících</t>
  </si>
  <si>
    <t>Plnicí a dobíjecí stanice pro veřejnou dopravu</t>
  </si>
  <si>
    <t>OP D, Modernizační fond, OP TAK, OP ST, NPO</t>
  </si>
  <si>
    <t>OP D - veřejná infrastruktura pro alternativní paliva na silniční síti. Modernizační fond - obdobná podpora po vyčerpání IROP. OP TAK - infrastruktura pro alternativní paliva v podnicích. OP ST - podpora komplexních projektů čisté mobility dle PSÚT. NPO - podpora budování infrastruktury pro hromadnou dopravu v Praze, obytné budovy, samosprávu.</t>
  </si>
  <si>
    <t>107. výzva IROP - Plnicí a dobíjecí stanice pro veřejnou dopravu - SC 6.1 (PR)</t>
  </si>
  <si>
    <t>108. výzva IROP - Plnicí a dobíjecí stanice pro veřejnou dopravu (ITI) - SC 6.1 (MRR, PR)</t>
  </si>
  <si>
    <t>12/2023</t>
  </si>
  <si>
    <t>109. výzva IROP - Mateřské školy  - SC 4.1 (MRR) - II.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</si>
  <si>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</si>
  <si>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</si>
  <si>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110. výzva IROP - Nízkoemisní a bezemisní vozidla pro veřejnou dopravu - SC 6.1 (VRR)</t>
  </si>
  <si>
    <t>09/2023</t>
  </si>
  <si>
    <t xml:space="preserve">Nízkoemisní a bezemisní vozidla pro veřejnou dopravu
</t>
  </si>
  <si>
    <t>Hl. m. Praha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</si>
  <si>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</si>
  <si>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113. výzva IROP - Technická pomoc - SC 7.1 (MRR, PR, celá ČR)</t>
  </si>
  <si>
    <t>7.1</t>
  </si>
  <si>
    <t>06/2029</t>
  </si>
  <si>
    <t>Řídicí orgán IROP,                                                          Centrum pro regionální rozvoj České republiky,                                                                              Agentura ochrany přírody a krajiny ČR</t>
  </si>
  <si>
    <t xml:space="preserve">Podpora administrativních kapacit, 
Publicita a propagace, 
Podpora žadatelům a příjemcům, 
Řízení, implementace a monitorování programu </t>
  </si>
  <si>
    <t>Žadatelé a příjemci podpory z IROP,  veřejnost, pracovníci implementační struktury,  nositelé integrovaných strategií ITI a CLLD</t>
  </si>
  <si>
    <t>114. výzva IROP - Kultura - knihovny - SC 5.1 (CLLD)</t>
  </si>
  <si>
    <t>Rekonstrukce a vybavení obecních profesionálních knihoven</t>
  </si>
  <si>
    <r>
      <t xml:space="preserve">HARMONOGRAM VÝZEV IROP 2021-2027 na </t>
    </r>
    <r>
      <rPr>
        <sz val="24"/>
        <rFont val="Calibri"/>
        <family val="2"/>
        <charset val="238"/>
        <scheme val="minor"/>
      </rPr>
      <t>rok 2023 k 31. 10. 2024</t>
    </r>
  </si>
  <si>
    <t>rodiče, žáci,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</si>
  <si>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Základní školy</t>
  </si>
  <si>
    <r>
      <t>01/2023</t>
    </r>
    <r>
      <rPr>
        <sz val="12"/>
        <color theme="1"/>
        <rFont val="Calibri"/>
        <family val="2"/>
        <scheme val="minor"/>
      </rPr>
      <t xml:space="preserve">
</t>
    </r>
  </si>
  <si>
    <t xml:space="preserve">112. výzva IROP - Základní školy II.- SC 4.1 (PR)
</t>
  </si>
  <si>
    <t>rodiče, žáci,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</si>
  <si>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111. výzva IROP - Základní školy II. - SC 4.1 (MRR)</t>
  </si>
  <si>
    <t>OP D - podpora ITS pro řízení silničního provozu včetně informování řidičů a dalších účastníků.</t>
  </si>
  <si>
    <t>OP D</t>
  </si>
  <si>
    <t>Telematika pro veřejnou dopravu</t>
  </si>
  <si>
    <t>Kraje, obce, dobrovolné svazky obcí, organizace zřizované nebo zakládané kraji, organizace zřizované nebo zakládané obcemi, organizace zřizované nebo zakládané dobrovolnými svazky obcí, provozovatelé dráhy nebo drážní dopravy podle zákona č. 266/1994 Sb., o dráhách, ve znění pozdějších předpisů, Ministerstvo dopravy, dopravci na základě smlouvy o veřejných službách v přepravě cestujících</t>
  </si>
  <si>
    <t>12/2022</t>
  </si>
  <si>
    <t>67. výzva IROP - Telematika pro veřejnou dopravu  - SC 6.1 (ITI)</t>
  </si>
  <si>
    <t>Infrastruktura pro cyklistickou dopravu</t>
  </si>
  <si>
    <t>Kraje, obce, dobrovolné svazky obcí, organizace zřizované nebo zakládané kraji, organizace zřizované nebo zakládané obcemi, organizace zřizované nebo zakládané dobrovolnými svazky obcí</t>
  </si>
  <si>
    <t>66. výzva IROP - Infrastruktura pro cyklistickou dopravu  - SC 6.1 (ITI)</t>
  </si>
  <si>
    <t xml:space="preserve">Telematika pro veřejnou dopravu
</t>
  </si>
  <si>
    <t>11/2022</t>
  </si>
  <si>
    <t>55. výzva IROP - Telematika pro veřejnou dopravu  - SC 6.1 (PR)</t>
  </si>
  <si>
    <t>54. výzva IROP - Telematika pro veřejnou dopravu  - SC 6.1 (MRR)</t>
  </si>
  <si>
    <t xml:space="preserve">Infrastruktura pro bezpečnou nemotorovou dopravu
</t>
  </si>
  <si>
    <t>Kraje, obce, dobrovolné svazky obcí, organizace zřizované nebo zakládané kraji, organizace zřizované nebo zakládané obcemi, organizace zřizované nebo zakládané dobrovolnými svazky obcí, Ředitelství silnic a dálnic ČR</t>
  </si>
  <si>
    <t>53. výzva IROP - Infrastruktura pro bezpečnou nemotorovou dopravu  - SC 6.1 (ITI)</t>
  </si>
  <si>
    <t>návštěvníci muzeí, žáci, studenti, obyvatelé, odborná veřejnost, uprchlíci, migranti, podnikatelské subjekty, národnostní skupiny (zejména Romové), osoby se zdravotním postižením</t>
  </si>
  <si>
    <t xml:space="preserve">Revitalizace, odborná infrastruktura a vybavení pro činnost muzeí </t>
  </si>
  <si>
    <t>kraje a jimi zřizované a zakládané organizace, OSS, PO OSS, obce a jimi zřizované a zakládané organizace</t>
  </si>
  <si>
    <t>50. výzva IROP - Muzea  - SC 4.4 (ITI)</t>
  </si>
  <si>
    <t xml:space="preserve">OPZ + 2021-2027; Azylový, migrační a integrační fond (AMIF); NPO 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</si>
  <si>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4.2</t>
  </si>
  <si>
    <t>Infrastruktura pro sociální služby</t>
  </si>
  <si>
    <t>subjekty, které realizují projekty v rámci schválených strategií CLLD na území působnosti MAS. Typy oprávněných žadatelů jsou uvedeny ve specifickém cíli 4.2</t>
  </si>
  <si>
    <t>49. výzva IROP - Sociální služby - SC 5.1 (CLLD)</t>
  </si>
  <si>
    <t>rodiče, žáci, studenti,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</si>
  <si>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Střední a vyšší odborné školy, konzervatoře</t>
  </si>
  <si>
    <t>44. výzva IROP - Střední školy  - SC 4.1 (VRR)</t>
  </si>
  <si>
    <t>rodiče, žáci, studenti,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</si>
  <si>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43. výzva IROP - Střední školy  - SC 4.1 (PR)</t>
  </si>
  <si>
    <t>42. výzva IROP - Střední školy  - SC 4.1 (MRR)</t>
  </si>
  <si>
    <t>10/2022</t>
  </si>
  <si>
    <t>41. výzva IROP - Infrastruktura pro bezpečnou nemotorovou dopravu  - SC 6.1 (PR)</t>
  </si>
  <si>
    <t>40. výzva IROP - Infrastruktura pro bezpečnou nemotorovou dopravu  - SC 6.1 (MRR)</t>
  </si>
  <si>
    <t>Nízkoemisní a bezemisní vozidla pro veřejnou dopravu</t>
  </si>
  <si>
    <t>Kraje, obce, dopravci na základě smlouvy o veřejných službách v přepravě cestujících</t>
  </si>
  <si>
    <t>39. výzva IROP - Nízkoemisní a bezemisní vozidla pro veřejnou dopravu  - SC 6.1 (ITI)</t>
  </si>
  <si>
    <t>Osoby v bytové nouzi dle typologie ETHOS:osoby spící venku (např. ulice, pod mostem, nádraží, letiště, veřejné dopravní prostředky, kanály, jeskyně, odstavené vagony, stany, garáže, prádelny, sklepy a půdy domů, vraky aut);	osoby v nízkoprahové noclehárně;osoby sezonně užívající k přenocování prostory zařízení bez lůžek; osoby v azylovém domě;	osoby s dětmi v azylovém domě; úplné rodiny v azylovém domě; osoby v domě na půli cesty; osoby ve veřejné komerční ubytovně (nemají jinou možnost bydlení); osoby bez přístřeší po vystěhování z bytu; osoby ohrožené domácím násilím; žadatelé o azyl; migrující pracovníci – cizinci ve veřejné komerční ubytovně (nemají jinou možnost bydlení); 	osoby po opuštění věznice; osoby opouštějící instituce (např. pobytovou sociální službu); osoby před opuštěním zdravotnického zařízení; osoby po opuštění dětské instituce či pěstounské péče; osoby v seniorském věku; invalidé dlouhodobě ubytovaní v azylovém domě; osoby přechodně bydlící u příbuzných nebo přátel (nemají jinou možnost bydlení); osoby v podnájmu (nemají jinou možnost bydlení); osoby bydlící v bytě bez právního důvodu; osoby v nezákonně obsazené budově; osoby na nezákonně obsazeném pozemku (zahrádkářské kolonie, zemnice); osoby, které dostaly výpověď z nájemního bytu / kterým končí smlouva o nájmu z nájemního bytu; osoby ohrožené vystěhováním z vlastního bytu; osoby žijící v mobilním obydlí, např. maringotka, karavan, hausbót (nemají jinou možnost bydlení); osoby žijící v budově, která není určena k bydlení, např. osoby žijící na pracovišti, v zahradních chatkách se souhlasem majitele; osoby žijící v provizorních stavbách nebo v budovách bez kolaudace pro účely bydlení; osoby žijící v nevhodném objektu – obydlí se stalo nezpůsobilým k obývání (dříve mohlo být obyvatelné); osoby žijící v přelidněných bytech</t>
  </si>
  <si>
    <t>38. výzva IROP - Sociální bydlení  - SC 4.2 (ITI)</t>
  </si>
  <si>
    <t>37. výzva IROP - Základní školy  - SC 4.1 (ITI)</t>
  </si>
  <si>
    <t xml:space="preserve">Infrastruktura pro cyklistickou dopravu
</t>
  </si>
  <si>
    <r>
      <rPr>
        <strike/>
        <sz val="12"/>
        <rFont val="Calibri"/>
        <family val="2"/>
        <charset val="238"/>
        <scheme val="minor"/>
      </rPr>
      <t>09/2024</t>
    </r>
    <r>
      <rPr>
        <sz val="12"/>
        <rFont val="Calibri"/>
        <family val="2"/>
        <charset val="238"/>
        <scheme val="minor"/>
      </rPr>
      <t xml:space="preserve">
12/2024</t>
    </r>
  </si>
  <si>
    <t>36. výzva IROP - Infrastruktura pro cyklistickou dopravu  - SC 6.1 (PR)</t>
  </si>
  <si>
    <t>35. výzva IROP - Infrastruktura pro cyklistickou dopravu  - SC 6.1 (MRR)</t>
  </si>
  <si>
    <t>Revitalizace, odborná infrastruktura a vybavení pro činnost muzeí</t>
  </si>
  <si>
    <t>34. výzva IROP - Muzea  - SC 4.4 (PR)</t>
  </si>
  <si>
    <t>33. výzva IROP - Muzea  - SC 4.4 (MRR)</t>
  </si>
  <si>
    <r>
      <rPr>
        <strike/>
        <sz val="12"/>
        <rFont val="Calibri"/>
        <family val="2"/>
        <charset val="238"/>
        <scheme val="minor"/>
      </rPr>
      <t>Zvláště ohrožené skupiny pacientů: pacienti, jejichž zdravotní stav vyžaduje doléčení v lůžkovém zdravotnickém zařízení</t>
    </r>
    <r>
      <rPr>
        <sz val="12"/>
        <rFont val="Calibri"/>
        <family val="2"/>
        <scheme val="minor"/>
      </rPr>
      <t xml:space="preserve">
</t>
    </r>
    <r>
      <rPr>
        <sz val="12"/>
        <rFont val="Calibri"/>
        <family val="2"/>
        <charset val="238"/>
        <scheme val="minor"/>
      </rPr>
      <t>•	pacienti indikovaní k poskytování následné lůžkové péče (dospělí, děti)
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uprchlíci, migranti
•národnostní skupiny (zejména Romové)</t>
    </r>
  </si>
  <si>
    <t xml:space="preserve">Integrovaná péče, integrace zdravotních a sociálních služeb – podpora rozvoje dostupnosti zdravotní následné péče – modernizace a rekonstrukce lůžkových oddělení poskytujících následnou péči. </t>
  </si>
  <si>
    <r>
      <t xml:space="preserve">• subjekty poskytující veřejnou službu v oblasti zdravotní péče podle zákona č. 372/2011 Sb.,  o zdravotních službách a podmínkách jejich poskytování
• příspěvkové organizace organizačních složek státu
</t>
    </r>
    <r>
      <rPr>
        <strike/>
        <sz val="12"/>
        <color rgb="FF000000"/>
        <rFont val="Calibri"/>
        <family val="2"/>
        <charset val="238"/>
        <scheme val="minor"/>
      </rPr>
      <t>• státní organizace</t>
    </r>
    <r>
      <rPr>
        <sz val="12"/>
        <color rgb="FF000000"/>
        <rFont val="Calibri"/>
        <family val="2"/>
        <scheme val="minor"/>
      </rPr>
      <t xml:space="preserve">
• organizace zřizované nebo zakládané kraji
• organizace zřizované nebo zakládané obcemi
• NNO
• Kraje
• obce
</t>
    </r>
  </si>
  <si>
    <r>
      <rPr>
        <strike/>
        <sz val="12"/>
        <rFont val="Calibri"/>
        <family val="2"/>
        <charset val="238"/>
        <scheme val="minor"/>
      </rPr>
      <t>06/2025</t>
    </r>
    <r>
      <rPr>
        <sz val="12"/>
        <rFont val="Calibri"/>
        <family val="2"/>
        <charset val="238"/>
        <scheme val="minor"/>
      </rPr>
      <t xml:space="preserve">
10/2025</t>
    </r>
  </si>
  <si>
    <t>32. výzva IROP - Podpora rozvoje a dostupnosti zdravotní následné péče  - SC 4.3 (PR)</t>
  </si>
  <si>
    <t>31. výzva IROP - Podpora rozvoje a dostupnosti zdravotní následné péče  - SC 4.3 (MRR)</t>
  </si>
  <si>
    <t>Pro služby sociální péče bude podporován nákup, rekonstrukce či výstavba objektů, zařízení a stavební úpravy, které vytvoří podmínky pro kvalitní poskytování sociálních služeb, obnovu a zkvalitnění materiálně technické základny stávajících sociálních služeb.</t>
  </si>
  <si>
    <t>31_22_003</t>
  </si>
  <si>
    <t>komponenta 3.3</t>
  </si>
  <si>
    <t>OPZ + 2021-2027; Azylový, migrační a integrační fond (AMIF); NPO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</si>
  <si>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</si>
  <si>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>Infrastruktura sociálních služeb</t>
  </si>
  <si>
    <t>NNO, OSS, PO OSS, kraje, obce, dobrovolné svazky obcí, organizace zřizované nebo zakládané kraji / obcemi / dobrovolnými svazky obcí, církve, církevní organizace</t>
  </si>
  <si>
    <t>30. výzva IROP - Sociální služby  - SC 4.2 (ITI)</t>
  </si>
  <si>
    <t xml:space="preserve">IFS; BMVI; NPO;OP TAK; OP Rybářství; OP ST; 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</si>
  <si>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
Kyberbezpečnost</t>
  </si>
  <si>
    <t>organizační složky státu; 
příspěvkové organizace organizačních složek státu; 
státní organizace; 
kraje; 
obce;
organizace zřizované nebo zakládané kraji / obcemi; státní podniky;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</si>
  <si>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29. výzva IROP - eGovernment a Kybernetická bezpečnost  - SC 1.1 (ITI)</t>
  </si>
  <si>
    <t>28. výzva IROP - Nízkoemisní a bezemisní vozidla pro veřejnou dopravu  - SC 6.1 (PR)</t>
  </si>
  <si>
    <t>27. výzva IROP - Nízkoemisní a bezemisní vozidla pro veřejnou dopravu  - SC 6.1 (MRR)</t>
  </si>
  <si>
    <t>09/2022</t>
  </si>
  <si>
    <t>26. výzva IROP - Sociální bydlení  - SC 4.2 (PR)</t>
  </si>
  <si>
    <t>25. výzva IROP - Sociální bydlení  - SC 4.2 (MRR)</t>
  </si>
  <si>
    <t>OPD - investice do nadřazených dálnic na síti TEN-T a částečně také do významných dálnic a silnic I. třídy napojujících se na síť TEN-T.
NPO - železniční přejezdy.</t>
  </si>
  <si>
    <t>"01/2022"</t>
  </si>
  <si>
    <t>Obyvatelé měst a obcí, návštěvníci, podnikatelské subjekty</t>
  </si>
  <si>
    <t xml:space="preserve">Silnice II. třídy na Prioritní regionální silniční síti
</t>
  </si>
  <si>
    <t>Kraje, organizace zřizované nebo zakládané kraji</t>
  </si>
  <si>
    <t>3.1</t>
  </si>
  <si>
    <t>22. výzva IROP - Silnice II. třídy na Prioritní regionální silniční síti  - SC 3.1 (PR)</t>
  </si>
  <si>
    <t>21. výzva IROP - Silnice II. třídy na Prioritní regionální silniční síti  - SC 3.1 (MRR)</t>
  </si>
  <si>
    <t>20. výzva IROP - Mateřské školy  - SC 4.1 (ITI)</t>
  </si>
  <si>
    <t>Zvýšení dostupnosti infrastruktury monitorování bezpečnosti v rámci bezpečnostního informačního systému a systému správy událostí, která bude schopna zaznamenávat a vyhodnocovat bezpečnostní incidenty, a rozšíří kapacity a schopnosti policie a Ministerstva vnitra v Česku identifikovat bezpečnostní incidenty a incidenty IKT a reagovat na ně i na dálku, je-li omezen přístup ke kancelářské infrastruktuře;
Zvýšení kybernetické bezpečnosti vybraných informačních systémů v souladu s požadavky zákona č. 181/2014 Sb., o kybernetické bezpečnosti.</t>
  </si>
  <si>
    <t>5; 9; 10</t>
  </si>
  <si>
    <t>Komponenta 1. 2 Digitální systémy veřejné správy</t>
  </si>
  <si>
    <t>OP TAK, NPO</t>
  </si>
  <si>
    <t>občané ČR; osoby zdržující se přechodně na území ČR; orgány krizového řízení obcí, krajů a organizačních složek státu; základní složky IZS</t>
  </si>
  <si>
    <t>Pořízení materiálně-technického vybavení a vytvoření hmotných podmínek pro ZS IZS;
Výstavba a modernizace výcvikových a vzdělávacích středisek a pořízení technického a technologického vybavení;
Modernizace jednotného systému varování a vyrozumění;
Výstavba, modernizace a rozvoj strategicky významných ICT systémů ZS IZS</t>
  </si>
  <si>
    <t>Ministerstvo vnitra – generální ředitelství HZS ČR; hasičské záchranné sbory kraj; Záchranný útvar HZS ČR; Ministerstvo vnitra – Policejní prezidium ČR; krajská ředitelství Policie ČR; OSS a jimi zřizované nebo zakládané organizace, které zajišťují vzdělávání a výcvik složek IZS</t>
  </si>
  <si>
    <t>09/2025</t>
  </si>
  <si>
    <t>2.1</t>
  </si>
  <si>
    <t>19. výzva IROP - Integrovaný záchranný systém  - SC 2.1 (ČR)</t>
  </si>
  <si>
    <t>18. výzva IROP - Integrovaný záchranný systém - PČR a HZS ČR  - SC 2.1 (PR)</t>
  </si>
  <si>
    <t>17. výzva IROP - Integrovaný záchranný systém - PČR a HZS ČR  - SC 2.1 (MRR)</t>
  </si>
  <si>
    <t>návštěvníci  knihoven, žáci, studenti, obyvatelé, odborná veřejnost, uprchlíci, migranti, národnostní skupiny (zejména Romové), osoby se zdravotním postižením</t>
  </si>
  <si>
    <t xml:space="preserve">Revitalizace, odborná infrastruktura a vybavení pro činnost knihoven </t>
  </si>
  <si>
    <t>obce, organizace zřizované nebo zakládané obcemi, zřizovatelé základních knihoven se specializovaným knihovním fondem</t>
  </si>
  <si>
    <t>16. výzva IROP - Knihovny  - SC 4.4 (ITI)</t>
  </si>
  <si>
    <t>15. výzva IROP - Sociální služby  - SC 4.2 (PR)</t>
  </si>
  <si>
    <t>14. výzva IROP - Sociální služby  - SC 4.2 (MRR)</t>
  </si>
  <si>
    <t xml:space="preserve">
kraje; poskytovatelé zdravotnické záchranné služby zřízené krajem</t>
  </si>
  <si>
    <t>08/2022</t>
  </si>
  <si>
    <t>13. výzva IROP - Integrovaný záchranný systém - ZZS krajů  - SC 2.1 (PR)</t>
  </si>
  <si>
    <t>12. výzva IROP - Integrovaný záchranný systém - ZZS krajů  - SC 2.1 (MRR)</t>
  </si>
  <si>
    <t>Zavedení datového skladu pro Ministerstvo spravedlnosti;
Dokončení nového plně funkčního softwarově definovaného datového centra a jeho zpřístupnění koncovým uživatelům;
Vybudování jednotné platformy pro občany a firmy umožňující alespoň: podání počáteční žádosti o přijetí na veřejnou vysokoškolskou instituci; žádost o stanovení použitelných právních předpisů v souladu s nařízením (ES) č. 883/2004, o koordinaci systémů sociálního zabezpečení; žádost o důchod a předdůchodové dávky z povinných systémů; žádost o financování vysokoškolského vzdělávání, například formou stipendia a půjčky od veřejného orgánu nebo instituce;
rozvoj digitálních registrů; Jednotný portál pro evidenci kontrol (JePEK); SIS_2 Nástroje pro centrální zpracování statistických úkolů; Elektronický cestovní ruch;Dokončení propojení projektu Neschopenka, krajských hygienických stanic a projektu Chytrá karanténa za účelem zjednodušení administrativy a zlepšení systémů vyvinutých během pandemie COVID-19 a vývoj a zdokonalení dalších tří informačních systémů: DIP – Databáze informací o povinnostech; Globální distribuční systém v cestovním ruchu; rozšíření služeb Správy státních hmotných rezerv (SSHR);
Fungování nových nebo zmodernizovaných informačních systémů veřejné správy</t>
  </si>
  <si>
    <t>4; 7; 8; 11; 12;15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</si>
  <si>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</t>
  </si>
  <si>
    <r>
      <t>organizační složky státu; 
příspěvkové organizace organizačních složek státu; 
státní organizace; 
státní podniky;</t>
    </r>
    <r>
      <rPr>
        <sz val="12"/>
        <color rgb="FFFF0000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NNO zakládané zde uvedenými typy oprávněných žadatelů;
kraje;
obce;
organizace zřizované nebo zakládané kraji / obcemi</t>
    </r>
  </si>
  <si>
    <t>11. výzva IROP - eGovernment  - SC 1.1 (ČR)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</si>
  <si>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správy;
Kybernetická bezpečnost</t>
  </si>
  <si>
    <t xml:space="preserve">hlavní město Praha; městské části hl. m. Prahy; organizace zřizované nebo zakládané hl. m. Prahou / městskými částmi hl. m. Prahy
</t>
  </si>
  <si>
    <r>
      <rPr>
        <strike/>
        <sz val="12"/>
        <color theme="1"/>
        <rFont val="Calibri"/>
        <family val="2"/>
        <charset val="238"/>
        <scheme val="minor"/>
      </rPr>
      <t>08/2024</t>
    </r>
    <r>
      <rPr>
        <sz val="12"/>
        <color theme="1"/>
        <rFont val="Calibri"/>
        <family val="2"/>
        <scheme val="minor"/>
      </rPr>
      <t xml:space="preserve">
08/2025</t>
    </r>
  </si>
  <si>
    <t>10. výzva IROP - eGovernment a kybernetická bezpečnost - SC 1.1 (VRR)</t>
  </si>
  <si>
    <t xml:space="preserve">organizační složky státu; 
příspěvkové organizace organizačních složek státu; 
státní organizace; 
kraje; 
obce;
organizace zřizované nebo zakládané kraji / obcemi; státní podniky;
</t>
  </si>
  <si>
    <t>9. výzva IROP - eGovernment  - SC 1.1 (PR)</t>
  </si>
  <si>
    <t>organizační složky státu; 
příspěvkové organizace organizačních složek státu; 
státní organizace; 
kraje; 
obce;
organizace zřizované nebo zakládané kraji / obcemi; státní podniky</t>
  </si>
  <si>
    <t>8. výzva IROP - eGovernment  - SC 1.1 (MRR)</t>
  </si>
  <si>
    <t>7. výzva IROP - Mateřské školy  - SC 4.1 (PR)</t>
  </si>
  <si>
    <t>6. výzva IROP - Mateřské školy  - SC 4.1 (MRR)</t>
  </si>
  <si>
    <t>organizační složky státu; 
příspěvkové organizace organizačních složek státu; 
státní organizace; 
státní podniky; 
NNO zakládané zde uvedenými typy oprávněných žadatelů</t>
  </si>
  <si>
    <t>5. výzva IROP - Kybernetická bezpečnost  - SC 1.1 (ČR)</t>
  </si>
  <si>
    <t>organizační složky státu; 
příspěvkové organizace organizačních složek státu; 
státní organizace; 
kraje; 
obce;
organizace zřizované nebo zakládané kraji / obcemi; státní podniky; 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</si>
  <si>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4. výzva IROP - Kybernetická bezpečnost  - SC 1.1 (PR)</t>
  </si>
  <si>
    <t>3. výzva IROP - Kybernetická bezpečnost  - SC 1.1 (MRR)</t>
  </si>
  <si>
    <t>07/2022</t>
  </si>
  <si>
    <t>2. výzva IROP - Knihovny  - SC 4.4 (PR)</t>
  </si>
  <si>
    <t>1. výzva IROP - Knihovny  - SC 4.4 (MRR)</t>
  </si>
  <si>
    <t>Číslo výzvy</t>
  </si>
  <si>
    <t>Priorita programu</t>
  </si>
  <si>
    <t xml:space="preserve">Datum ukončení příjmu žádostí o podporu
(měsíc, rok) </t>
  </si>
  <si>
    <t>Datum vyhlášení výzvy
(měsíc, rok)</t>
  </si>
  <si>
    <t>Celková plánovaná alokace
(CZK)</t>
  </si>
  <si>
    <t>HARMONOGRAM VÝZEV IROP 2021-2027 na rok 2022 k 31. 10.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</si>
</sst>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yyyy"/>
    <numFmt numFmtId="166" formatCode="mm\/yyyy"/>
  </numFmts>
  <fonts count="4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name val="Calibri"/>
      <family val="2"/>
      <scheme val="minor"/>
    </font>
    <font>
      <strike/>
      <sz val="11"/>
      <color rgb="FF000000"/>
      <name val="Arial"/>
      <family val="2"/>
      <charset val="238"/>
    </font>
    <font>
      <strike/>
      <sz val="12"/>
      <color theme="1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</font>
    <font>
      <strike/>
      <sz val="12"/>
      <color rgb="FF000000"/>
      <name val="Calibri"/>
      <family val="2"/>
      <charset val="238"/>
      <scheme val="minor"/>
    </font>
    <font>
      <strike/>
      <sz val="10"/>
      <name val="Arial"/>
      <family val="2"/>
      <charset val="238"/>
    </font>
    <font>
      <strike/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charset val="238"/>
    </font>
    <font>
      <sz val="12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DDEBF7"/>
        <bgColor rgb="FFDDEBF7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38" fillId="0" borderId="0"/>
    <xf numFmtId="0" fontId="1" fillId="0" borderId="0"/>
  </cellStyleXfs>
  <cellXfs count="4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/>
    </xf>
    <xf numFmtId="3" fontId="12" fillId="0" borderId="16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164" fontId="9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164" fontId="12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" fontId="17" fillId="0" borderId="7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 wrapText="1" shrinkToFit="1"/>
    </xf>
    <xf numFmtId="0" fontId="18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3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1" fontId="9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8" fillId="3" borderId="9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/>
    </xf>
    <xf numFmtId="49" fontId="11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0" fillId="0" borderId="7" xfId="0" applyBorder="1"/>
    <xf numFmtId="1" fontId="9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3" fontId="11" fillId="0" borderId="7" xfId="0" applyNumberFormat="1" applyFont="1" applyBorder="1" applyAlignment="1">
      <alignment horizontal="right" vertical="center"/>
    </xf>
    <xf numFmtId="164" fontId="12" fillId="0" borderId="12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left" vertical="center" wrapText="1" shrinkToFit="1"/>
    </xf>
    <xf numFmtId="3" fontId="12" fillId="0" borderId="12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left" vertical="center"/>
    </xf>
    <xf numFmtId="3" fontId="11" fillId="0" borderId="7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/>
    </xf>
    <xf numFmtId="3" fontId="11" fillId="0" borderId="13" xfId="0" applyNumberFormat="1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left" vertical="center"/>
    </xf>
    <xf numFmtId="3" fontId="12" fillId="0" borderId="18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 wrapText="1"/>
    </xf>
    <xf numFmtId="3" fontId="0" fillId="0" borderId="0" xfId="0" applyNumberFormat="1"/>
    <xf numFmtId="0" fontId="0" fillId="0" borderId="19" xfId="0" applyBorder="1"/>
    <xf numFmtId="3" fontId="11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 shrinkToFit="1"/>
    </xf>
    <xf numFmtId="0" fontId="15" fillId="0" borderId="7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0" xfId="0" applyFont="1"/>
    <xf numFmtId="0" fontId="21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22" fillId="4" borderId="9" xfId="0" applyFont="1" applyFill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horizontal="left" vertical="center" wrapText="1" shrinkToFit="1"/>
    </xf>
    <xf numFmtId="0" fontId="18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3" fontId="12" fillId="0" borderId="19" xfId="0" applyNumberFormat="1" applyFont="1" applyBorder="1" applyAlignment="1">
      <alignment horizontal="left" vertical="center"/>
    </xf>
    <xf numFmtId="49" fontId="23" fillId="6" borderId="7" xfId="0" applyNumberFormat="1" applyFont="1" applyFill="1" applyBorder="1" applyAlignment="1">
      <alignment horizontal="center" vertical="center" wrapText="1"/>
    </xf>
    <xf numFmtId="3" fontId="9" fillId="6" borderId="7" xfId="0" applyNumberFormat="1" applyFont="1" applyFill="1" applyBorder="1" applyAlignment="1">
      <alignment horizontal="left" vertical="center" wrapText="1" shrinkToFit="1"/>
    </xf>
    <xf numFmtId="49" fontId="11" fillId="6" borderId="7" xfId="0" applyNumberFormat="1" applyFont="1" applyFill="1" applyBorder="1" applyAlignment="1">
      <alignment horizontal="center" vertical="center" wrapText="1"/>
    </xf>
    <xf numFmtId="1" fontId="24" fillId="6" borderId="10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left" vertical="center" wrapText="1"/>
    </xf>
    <xf numFmtId="0" fontId="25" fillId="6" borderId="7" xfId="0" applyFont="1" applyFill="1" applyBorder="1" applyAlignment="1">
      <alignment horizontal="left" vertical="center"/>
    </xf>
    <xf numFmtId="0" fontId="26" fillId="6" borderId="7" xfId="0" applyFont="1" applyFill="1" applyBorder="1" applyAlignment="1">
      <alignment horizontal="left" vertical="center" wrapText="1"/>
    </xf>
    <xf numFmtId="0" fontId="27" fillId="6" borderId="7" xfId="0" applyFont="1" applyFill="1" applyBorder="1" applyAlignment="1">
      <alignment horizontal="left" vertical="center"/>
    </xf>
    <xf numFmtId="3" fontId="24" fillId="6" borderId="7" xfId="0" applyNumberFormat="1" applyFont="1" applyFill="1" applyBorder="1" applyAlignment="1">
      <alignment horizontal="right" vertical="center" wrapText="1"/>
    </xf>
    <xf numFmtId="3" fontId="28" fillId="6" borderId="7" xfId="0" applyNumberFormat="1" applyFont="1" applyFill="1" applyBorder="1" applyAlignment="1">
      <alignment horizontal="right" vertical="center"/>
    </xf>
    <xf numFmtId="3" fontId="24" fillId="6" borderId="7" xfId="0" applyNumberFormat="1" applyFont="1" applyFill="1" applyBorder="1" applyAlignment="1">
      <alignment horizontal="right" vertical="center"/>
    </xf>
    <xf numFmtId="164" fontId="27" fillId="6" borderId="7" xfId="0" applyNumberFormat="1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left" vertical="center" wrapText="1" shrinkToFit="1"/>
    </xf>
    <xf numFmtId="0" fontId="29" fillId="6" borderId="7" xfId="0" applyFont="1" applyFill="1" applyBorder="1" applyAlignment="1">
      <alignment horizontal="justify" vertical="center" wrapText="1"/>
    </xf>
    <xf numFmtId="49" fontId="30" fillId="6" borderId="7" xfId="0" applyNumberFormat="1" applyFont="1" applyFill="1" applyBorder="1" applyAlignment="1">
      <alignment horizontal="left" vertical="center" wrapText="1"/>
    </xf>
    <xf numFmtId="3" fontId="27" fillId="6" borderId="7" xfId="0" applyNumberFormat="1" applyFont="1" applyFill="1" applyBorder="1" applyAlignment="1">
      <alignment horizontal="center" vertical="center" wrapText="1"/>
    </xf>
    <xf numFmtId="3" fontId="27" fillId="6" borderId="7" xfId="0" applyNumberFormat="1" applyFont="1" applyFill="1" applyBorder="1" applyAlignment="1">
      <alignment horizontal="center" vertical="center"/>
    </xf>
    <xf numFmtId="3" fontId="27" fillId="6" borderId="13" xfId="0" applyNumberFormat="1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left" vertical="center" wrapText="1" shrinkToFit="1"/>
    </xf>
    <xf numFmtId="0" fontId="31" fillId="6" borderId="7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/>
    </xf>
    <xf numFmtId="3" fontId="31" fillId="6" borderId="7" xfId="0" applyNumberFormat="1" applyFont="1" applyFill="1" applyBorder="1" applyAlignment="1">
      <alignment horizontal="right" vertical="center"/>
    </xf>
    <xf numFmtId="3" fontId="23" fillId="6" borderId="7" xfId="0" applyNumberFormat="1" applyFont="1" applyFill="1" applyBorder="1" applyAlignment="1">
      <alignment horizontal="center" vertical="center"/>
    </xf>
    <xf numFmtId="0" fontId="23" fillId="6" borderId="7" xfId="1" applyFont="1" applyFill="1" applyBorder="1" applyAlignment="1">
      <alignment horizontal="left" vertical="center" wrapText="1"/>
    </xf>
    <xf numFmtId="0" fontId="26" fillId="6" borderId="13" xfId="0" applyFont="1" applyFill="1" applyBorder="1"/>
    <xf numFmtId="49" fontId="16" fillId="6" borderId="7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49" fontId="11" fillId="6" borderId="7" xfId="0" applyNumberFormat="1" applyFont="1" applyFill="1" applyBorder="1" applyAlignment="1">
      <alignment horizontal="right" vertical="center" wrapText="1"/>
    </xf>
    <xf numFmtId="0" fontId="38" fillId="0" borderId="0" xfId="2"/>
    <xf numFmtId="0" fontId="38" fillId="0" borderId="0" xfId="2" applyAlignment="1">
      <alignment wrapText="1"/>
    </xf>
    <xf numFmtId="2" fontId="10" fillId="0" borderId="0" xfId="2" applyNumberFormat="1" applyFont="1" applyAlignment="1">
      <alignment horizontal="center"/>
    </xf>
    <xf numFmtId="3" fontId="38" fillId="0" borderId="0" xfId="2" applyNumberFormat="1" applyAlignment="1">
      <alignment horizontal="center" vertical="center"/>
    </xf>
    <xf numFmtId="0" fontId="38" fillId="0" borderId="0" xfId="2" applyAlignment="1">
      <alignment horizontal="center" vertical="center"/>
    </xf>
    <xf numFmtId="0" fontId="38" fillId="0" borderId="0" xfId="2" applyAlignment="1">
      <alignment horizontal="center" vertical="center" wrapText="1"/>
    </xf>
    <xf numFmtId="2" fontId="38" fillId="0" borderId="0" xfId="2" applyNumberFormat="1"/>
    <xf numFmtId="0" fontId="39" fillId="0" borderId="0" xfId="2" applyFont="1"/>
    <xf numFmtId="1" fontId="9" fillId="0" borderId="13" xfId="2" applyNumberFormat="1" applyFont="1" applyBorder="1" applyAlignment="1">
      <alignment horizontal="left" vertical="center" wrapText="1"/>
    </xf>
    <xf numFmtId="1" fontId="9" fillId="0" borderId="7" xfId="2" applyNumberFormat="1" applyFont="1" applyBorder="1" applyAlignment="1">
      <alignment horizontal="left" vertical="center" wrapText="1"/>
    </xf>
    <xf numFmtId="1" fontId="9" fillId="0" borderId="7" xfId="2" applyNumberFormat="1" applyFont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center" vertical="center" wrapText="1"/>
    </xf>
    <xf numFmtId="1" fontId="9" fillId="0" borderId="7" xfId="2" applyNumberFormat="1" applyFont="1" applyBorder="1" applyAlignment="1">
      <alignment horizontal="right" vertical="center" wrapText="1"/>
    </xf>
    <xf numFmtId="3" fontId="9" fillId="0" borderId="7" xfId="2" applyNumberFormat="1" applyFont="1" applyBorder="1" applyAlignment="1">
      <alignment horizontal="right" vertical="center"/>
    </xf>
    <xf numFmtId="3" fontId="9" fillId="0" borderId="7" xfId="2" applyNumberFormat="1" applyFont="1" applyBorder="1" applyAlignment="1">
      <alignment horizontal="right" vertical="center" wrapText="1"/>
    </xf>
    <xf numFmtId="0" fontId="9" fillId="0" borderId="7" xfId="2" applyFont="1" applyBorder="1" applyAlignment="1">
      <alignment horizontal="left" vertical="center"/>
    </xf>
    <xf numFmtId="49" fontId="33" fillId="0" borderId="7" xfId="2" applyNumberFormat="1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 shrinkToFit="1"/>
    </xf>
    <xf numFmtId="0" fontId="9" fillId="0" borderId="22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 shrinkToFit="1"/>
    </xf>
    <xf numFmtId="0" fontId="9" fillId="0" borderId="12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/>
    </xf>
    <xf numFmtId="49" fontId="9" fillId="0" borderId="12" xfId="2" applyNumberFormat="1" applyFont="1" applyBorder="1" applyAlignment="1">
      <alignment horizontal="center" vertical="center" wrapText="1"/>
    </xf>
    <xf numFmtId="3" fontId="11" fillId="0" borderId="20" xfId="2" applyNumberFormat="1" applyFont="1" applyBorder="1" applyAlignment="1">
      <alignment horizontal="right" vertical="center" wrapText="1"/>
    </xf>
    <xf numFmtId="3" fontId="11" fillId="0" borderId="23" xfId="2" applyNumberFormat="1" applyFont="1" applyBorder="1" applyAlignment="1">
      <alignment horizontal="right" vertical="center" wrapText="1"/>
    </xf>
    <xf numFmtId="3" fontId="11" fillId="0" borderId="24" xfId="2" applyNumberFormat="1" applyFont="1" applyBorder="1" applyAlignment="1">
      <alignment horizontal="right" vertical="center" wrapText="1"/>
    </xf>
    <xf numFmtId="0" fontId="9" fillId="0" borderId="24" xfId="2" applyFont="1" applyBorder="1" applyAlignment="1">
      <alignment horizontal="left" vertical="center"/>
    </xf>
    <xf numFmtId="49" fontId="33" fillId="0" borderId="24" xfId="2" applyNumberFormat="1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 shrinkToFit="1"/>
    </xf>
    <xf numFmtId="1" fontId="9" fillId="0" borderId="26" xfId="2" applyNumberFormat="1" applyFont="1" applyBorder="1" applyAlignment="1">
      <alignment horizontal="center" vertical="center" wrapText="1"/>
    </xf>
    <xf numFmtId="0" fontId="18" fillId="0" borderId="18" xfId="2" applyFont="1" applyBorder="1" applyAlignment="1">
      <alignment horizontal="left" vertical="center" wrapText="1"/>
    </xf>
    <xf numFmtId="0" fontId="18" fillId="0" borderId="7" xfId="2" applyFont="1" applyBorder="1" applyAlignment="1">
      <alignment horizontal="left" vertical="center"/>
    </xf>
    <xf numFmtId="0" fontId="18" fillId="0" borderId="7" xfId="2" applyFont="1" applyBorder="1" applyAlignment="1">
      <alignment horizontal="left" vertical="center" wrapText="1"/>
    </xf>
    <xf numFmtId="0" fontId="18" fillId="0" borderId="7" xfId="2" applyFont="1" applyBorder="1" applyAlignment="1">
      <alignment horizontal="left" vertical="center" wrapText="1" shrinkToFit="1"/>
    </xf>
    <xf numFmtId="164" fontId="11" fillId="0" borderId="7" xfId="2" applyNumberFormat="1" applyFont="1" applyBorder="1" applyAlignment="1">
      <alignment horizontal="left" vertical="center" wrapText="1"/>
    </xf>
    <xf numFmtId="3" fontId="11" fillId="0" borderId="7" xfId="2" applyNumberFormat="1" applyFont="1" applyBorder="1" applyAlignment="1">
      <alignment horizontal="center" vertical="center"/>
    </xf>
    <xf numFmtId="49" fontId="11" fillId="0" borderId="7" xfId="2" applyNumberFormat="1" applyFont="1" applyBorder="1" applyAlignment="1">
      <alignment horizontal="center" vertical="center" wrapText="1"/>
    </xf>
    <xf numFmtId="49" fontId="18" fillId="0" borderId="7" xfId="2" applyNumberFormat="1" applyFont="1" applyBorder="1" applyAlignment="1">
      <alignment horizontal="center" vertical="center"/>
    </xf>
    <xf numFmtId="3" fontId="18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 wrapText="1"/>
    </xf>
    <xf numFmtId="0" fontId="11" fillId="0" borderId="7" xfId="2" applyFont="1" applyBorder="1" applyAlignment="1">
      <alignment horizontal="left" vertical="center"/>
    </xf>
    <xf numFmtId="49" fontId="34" fillId="0" borderId="7" xfId="2" applyNumberFormat="1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 shrinkToFit="1"/>
    </xf>
    <xf numFmtId="1" fontId="11" fillId="0" borderId="17" xfId="2" applyNumberFormat="1" applyFont="1" applyBorder="1" applyAlignment="1">
      <alignment horizontal="center" vertical="center" wrapText="1"/>
    </xf>
    <xf numFmtId="3" fontId="12" fillId="0" borderId="27" xfId="2" applyNumberFormat="1" applyFont="1" applyBorder="1" applyAlignment="1">
      <alignment horizontal="left" vertical="center"/>
    </xf>
    <xf numFmtId="3" fontId="12" fillId="0" borderId="18" xfId="2" applyNumberFormat="1" applyFont="1" applyBorder="1" applyAlignment="1">
      <alignment horizontal="left" vertical="center" wrapText="1"/>
    </xf>
    <xf numFmtId="3" fontId="12" fillId="0" borderId="7" xfId="2" applyNumberFormat="1" applyFont="1" applyBorder="1" applyAlignment="1">
      <alignment horizontal="left" vertical="center" wrapText="1"/>
    </xf>
    <xf numFmtId="3" fontId="12" fillId="0" borderId="7" xfId="2" applyNumberFormat="1" applyFont="1" applyBorder="1" applyAlignment="1">
      <alignment horizontal="left" vertical="center"/>
    </xf>
    <xf numFmtId="3" fontId="11" fillId="0" borderId="7" xfId="2" applyNumberFormat="1" applyFont="1" applyBorder="1" applyAlignment="1">
      <alignment horizontal="left" vertical="center" wrapText="1"/>
    </xf>
    <xf numFmtId="49" fontId="11" fillId="0" borderId="7" xfId="2" applyNumberFormat="1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49" fontId="11" fillId="0" borderId="7" xfId="2" applyNumberFormat="1" applyFont="1" applyBorder="1" applyAlignment="1">
      <alignment horizontal="left" vertical="center"/>
    </xf>
    <xf numFmtId="1" fontId="9" fillId="0" borderId="17" xfId="2" applyNumberFormat="1" applyFont="1" applyBorder="1" applyAlignment="1">
      <alignment horizontal="center" vertical="center" wrapText="1"/>
    </xf>
    <xf numFmtId="0" fontId="10" fillId="0" borderId="0" xfId="2" applyFont="1"/>
    <xf numFmtId="0" fontId="18" fillId="0" borderId="13" xfId="2" applyFont="1" applyBorder="1" applyAlignment="1">
      <alignment horizontal="left" vertical="center" wrapText="1" shrinkToFit="1"/>
    </xf>
    <xf numFmtId="14" fontId="18" fillId="0" borderId="7" xfId="2" applyNumberFormat="1" applyFont="1" applyBorder="1" applyAlignment="1">
      <alignment horizontal="left" vertical="center"/>
    </xf>
    <xf numFmtId="17" fontId="18" fillId="0" borderId="7" xfId="2" applyNumberFormat="1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 wrapText="1"/>
    </xf>
    <xf numFmtId="49" fontId="10" fillId="0" borderId="7" xfId="2" applyNumberFormat="1" applyFont="1" applyBorder="1" applyAlignment="1">
      <alignment horizontal="center" vertical="center"/>
    </xf>
    <xf numFmtId="49" fontId="18" fillId="0" borderId="7" xfId="2" applyNumberFormat="1" applyFont="1" applyBorder="1" applyAlignment="1">
      <alignment horizontal="left" vertical="center" wrapText="1"/>
    </xf>
    <xf numFmtId="0" fontId="10" fillId="0" borderId="17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left" vertical="center" wrapText="1" shrinkToFit="1"/>
    </xf>
    <xf numFmtId="49" fontId="18" fillId="0" borderId="7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right" vertical="center" wrapText="1"/>
    </xf>
    <xf numFmtId="3" fontId="9" fillId="0" borderId="7" xfId="2" applyNumberFormat="1" applyFont="1" applyBorder="1" applyAlignment="1">
      <alignment horizontal="left" vertical="center"/>
    </xf>
    <xf numFmtId="3" fontId="9" fillId="0" borderId="7" xfId="2" applyNumberFormat="1" applyFont="1" applyBorder="1" applyAlignment="1">
      <alignment horizontal="left" vertical="center" wrapText="1" shrinkToFit="1"/>
    </xf>
    <xf numFmtId="0" fontId="10" fillId="0" borderId="28" xfId="2" applyFont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center" vertical="center"/>
    </xf>
    <xf numFmtId="49" fontId="17" fillId="6" borderId="7" xfId="2" applyNumberFormat="1" applyFont="1" applyFill="1" applyBorder="1" applyAlignment="1">
      <alignment horizontal="center" vertical="center" wrapText="1"/>
    </xf>
    <xf numFmtId="3" fontId="10" fillId="0" borderId="7" xfId="2" applyNumberFormat="1" applyFont="1" applyBorder="1" applyAlignment="1">
      <alignment horizontal="right" vertical="center"/>
    </xf>
    <xf numFmtId="49" fontId="10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 wrapText="1"/>
    </xf>
    <xf numFmtId="49" fontId="9" fillId="0" borderId="7" xfId="2" applyNumberFormat="1" applyFont="1" applyBorder="1" applyAlignment="1">
      <alignment horizontal="left" vertical="center" wrapText="1"/>
    </xf>
    <xf numFmtId="164" fontId="9" fillId="0" borderId="7" xfId="2" applyNumberFormat="1" applyFont="1" applyBorder="1" applyAlignment="1">
      <alignment horizontal="left" vertical="center" wrapText="1"/>
    </xf>
    <xf numFmtId="49" fontId="9" fillId="0" borderId="7" xfId="2" applyNumberFormat="1" applyFont="1" applyBorder="1" applyAlignment="1">
      <alignment horizontal="left" vertical="center" wrapText="1" shrinkToFit="1"/>
    </xf>
    <xf numFmtId="3" fontId="11" fillId="0" borderId="7" xfId="2" applyNumberFormat="1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49" fontId="9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9" fillId="0" borderId="28" xfId="3" applyFont="1" applyBorder="1" applyAlignment="1">
      <alignment horizontal="left" vertical="center" wrapText="1"/>
    </xf>
    <xf numFmtId="49" fontId="34" fillId="0" borderId="7" xfId="2" applyNumberFormat="1" applyFont="1" applyBorder="1" applyAlignment="1">
      <alignment horizontal="center" vertical="center" wrapText="1"/>
    </xf>
    <xf numFmtId="3" fontId="12" fillId="0" borderId="13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left"/>
    </xf>
    <xf numFmtId="0" fontId="10" fillId="0" borderId="7" xfId="2" applyFont="1" applyBorder="1" applyAlignment="1">
      <alignment horizontal="center" vertical="center" wrapText="1"/>
    </xf>
    <xf numFmtId="3" fontId="27" fillId="0" borderId="7" xfId="2" applyNumberFormat="1" applyFont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left" vertical="center" wrapText="1"/>
    </xf>
    <xf numFmtId="3" fontId="9" fillId="6" borderId="7" xfId="2" applyNumberFormat="1" applyFont="1" applyFill="1" applyBorder="1" applyAlignment="1">
      <alignment horizontal="left" vertical="center" wrapText="1"/>
    </xf>
    <xf numFmtId="49" fontId="11" fillId="6" borderId="7" xfId="2" applyNumberFormat="1" applyFont="1" applyFill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right" vertical="center"/>
    </xf>
    <xf numFmtId="0" fontId="1" fillId="0" borderId="7" xfId="2" applyFont="1" applyBorder="1" applyAlignment="1">
      <alignment horizontal="left" vertical="center" wrapText="1"/>
    </xf>
    <xf numFmtId="0" fontId="1" fillId="0" borderId="18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 shrinkToFit="1"/>
    </xf>
    <xf numFmtId="165" fontId="9" fillId="0" borderId="7" xfId="2" applyNumberFormat="1" applyFont="1" applyBorder="1" applyAlignment="1">
      <alignment horizontal="left" vertical="center"/>
    </xf>
    <xf numFmtId="49" fontId="11" fillId="0" borderId="7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left" vertical="center"/>
    </xf>
    <xf numFmtId="0" fontId="10" fillId="0" borderId="18" xfId="2" applyFont="1" applyBorder="1" applyAlignment="1">
      <alignment horizontal="left"/>
    </xf>
    <xf numFmtId="0" fontId="10" fillId="0" borderId="18" xfId="2" applyFont="1" applyBorder="1" applyAlignment="1">
      <alignment horizontal="left" vertical="center"/>
    </xf>
    <xf numFmtId="3" fontId="11" fillId="6" borderId="7" xfId="2" applyNumberFormat="1" applyFont="1" applyFill="1" applyBorder="1" applyAlignment="1">
      <alignment horizontal="left" vertical="center" wrapText="1" shrinkToFit="1"/>
    </xf>
    <xf numFmtId="0" fontId="10" fillId="0" borderId="13" xfId="2" applyFont="1" applyBorder="1" applyAlignment="1">
      <alignment horizontal="left" vertical="center" wrapText="1"/>
    </xf>
    <xf numFmtId="0" fontId="36" fillId="0" borderId="7" xfId="2" applyFont="1" applyBorder="1" applyAlignment="1">
      <alignment horizontal="left" vertical="center" wrapText="1"/>
    </xf>
    <xf numFmtId="0" fontId="36" fillId="0" borderId="7" xfId="2" applyFont="1" applyBorder="1" applyAlignment="1">
      <alignment horizontal="left" vertical="center" wrapText="1" shrinkToFit="1"/>
    </xf>
    <xf numFmtId="164" fontId="9" fillId="0" borderId="7" xfId="2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center" wrapText="1" shrinkToFit="1"/>
    </xf>
    <xf numFmtId="1" fontId="11" fillId="0" borderId="7" xfId="2" applyNumberFormat="1" applyFont="1" applyBorder="1" applyAlignment="1">
      <alignment horizontal="center" vertical="center" wrapText="1"/>
    </xf>
    <xf numFmtId="3" fontId="11" fillId="0" borderId="18" xfId="2" applyNumberFormat="1" applyFont="1" applyBorder="1" applyAlignment="1">
      <alignment horizontal="left" vertical="center" wrapText="1" shrinkToFit="1"/>
    </xf>
    <xf numFmtId="49" fontId="11" fillId="0" borderId="7" xfId="2" applyNumberFormat="1" applyFont="1" applyBorder="1" applyAlignment="1">
      <alignment horizontal="left" vertical="center" wrapText="1" shrinkToFit="1"/>
    </xf>
    <xf numFmtId="0" fontId="15" fillId="0" borderId="7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 shrinkToFit="1"/>
    </xf>
    <xf numFmtId="164" fontId="11" fillId="0" borderId="7" xfId="2" applyNumberFormat="1" applyFont="1" applyBorder="1" applyAlignment="1">
      <alignment horizontal="center" vertical="center"/>
    </xf>
    <xf numFmtId="3" fontId="15" fillId="0" borderId="7" xfId="2" applyNumberFormat="1" applyFont="1" applyBorder="1" applyAlignment="1">
      <alignment horizontal="right" vertical="center"/>
    </xf>
    <xf numFmtId="0" fontId="11" fillId="0" borderId="18" xfId="2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49" fontId="17" fillId="0" borderId="7" xfId="2" applyNumberFormat="1" applyFont="1" applyBorder="1" applyAlignment="1">
      <alignment horizontal="center" vertical="center" wrapText="1"/>
    </xf>
    <xf numFmtId="3" fontId="15" fillId="0" borderId="7" xfId="2" applyNumberFormat="1" applyFont="1" applyBorder="1" applyAlignment="1">
      <alignment horizontal="right" vertical="center" wrapText="1"/>
    </xf>
    <xf numFmtId="0" fontId="14" fillId="0" borderId="0" xfId="2" applyFont="1" applyAlignment="1">
      <alignment horizontal="left"/>
    </xf>
    <xf numFmtId="0" fontId="14" fillId="0" borderId="29" xfId="2" applyFont="1" applyBorder="1" applyAlignment="1">
      <alignment horizontal="left"/>
    </xf>
    <xf numFmtId="0" fontId="14" fillId="0" borderId="7" xfId="2" applyFont="1" applyBorder="1" applyAlignment="1">
      <alignment horizontal="left"/>
    </xf>
    <xf numFmtId="0" fontId="14" fillId="0" borderId="7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/>
    </xf>
    <xf numFmtId="0" fontId="14" fillId="0" borderId="7" xfId="2" applyFont="1" applyBorder="1" applyAlignment="1">
      <alignment horizontal="center" vertical="center"/>
    </xf>
    <xf numFmtId="3" fontId="17" fillId="0" borderId="7" xfId="2" applyNumberFormat="1" applyFont="1" applyBorder="1" applyAlignment="1">
      <alignment horizontal="right" vertical="center" wrapText="1"/>
    </xf>
    <xf numFmtId="3" fontId="14" fillId="0" borderId="7" xfId="2" applyNumberFormat="1" applyFont="1" applyBorder="1" applyAlignment="1">
      <alignment horizontal="right" vertical="center" wrapText="1"/>
    </xf>
    <xf numFmtId="0" fontId="17" fillId="0" borderId="7" xfId="2" applyFont="1" applyBorder="1" applyAlignment="1">
      <alignment horizontal="left" vertical="center" wrapText="1"/>
    </xf>
    <xf numFmtId="0" fontId="11" fillId="0" borderId="28" xfId="3" applyFont="1" applyBorder="1" applyAlignment="1">
      <alignment horizontal="left" vertical="center" wrapText="1"/>
    </xf>
    <xf numFmtId="0" fontId="18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left" vertical="center" wrapText="1"/>
    </xf>
    <xf numFmtId="14" fontId="34" fillId="8" borderId="7" xfId="2" applyNumberFormat="1" applyFont="1" applyFill="1" applyBorder="1" applyAlignment="1">
      <alignment horizontal="left" vertical="center"/>
    </xf>
    <xf numFmtId="0" fontId="34" fillId="0" borderId="7" xfId="2" applyFont="1" applyBorder="1" applyAlignment="1">
      <alignment horizontal="left" wrapText="1"/>
    </xf>
    <xf numFmtId="0" fontId="33" fillId="0" borderId="7" xfId="2" applyFont="1" applyBorder="1" applyAlignment="1">
      <alignment horizontal="left" vertical="center" wrapText="1"/>
    </xf>
    <xf numFmtId="0" fontId="33" fillId="0" borderId="7" xfId="2" applyFont="1" applyBorder="1" applyAlignment="1">
      <alignment horizontal="center" vertical="center"/>
    </xf>
    <xf numFmtId="49" fontId="14" fillId="0" borderId="7" xfId="2" applyNumberFormat="1" applyFont="1" applyBorder="1" applyAlignment="1">
      <alignment horizontal="center" vertical="center" wrapText="1"/>
    </xf>
    <xf numFmtId="3" fontId="17" fillId="6" borderId="7" xfId="2" applyNumberFormat="1" applyFont="1" applyFill="1" applyBorder="1" applyAlignment="1">
      <alignment horizontal="right" vertical="center" wrapText="1"/>
    </xf>
    <xf numFmtId="3" fontId="14" fillId="6" borderId="7" xfId="2" applyNumberFormat="1" applyFont="1" applyFill="1" applyBorder="1" applyAlignment="1">
      <alignment horizontal="right" vertical="center" wrapText="1"/>
    </xf>
    <xf numFmtId="0" fontId="33" fillId="0" borderId="7" xfId="2" applyFont="1" applyBorder="1" applyAlignment="1">
      <alignment horizontal="left" vertical="center"/>
    </xf>
    <xf numFmtId="0" fontId="34" fillId="0" borderId="7" xfId="2" applyFont="1" applyBorder="1" applyAlignment="1">
      <alignment vertical="center" wrapText="1"/>
    </xf>
    <xf numFmtId="0" fontId="34" fillId="8" borderId="18" xfId="2" applyFont="1" applyFill="1" applyBorder="1" applyAlignment="1">
      <alignment horizontal="left" vertical="center" wrapText="1"/>
    </xf>
    <xf numFmtId="0" fontId="34" fillId="8" borderId="7" xfId="2" applyFont="1" applyFill="1" applyBorder="1" applyAlignment="1">
      <alignment horizontal="left" vertical="center"/>
    </xf>
    <xf numFmtId="0" fontId="34" fillId="8" borderId="7" xfId="2" applyFont="1" applyFill="1" applyBorder="1" applyAlignment="1">
      <alignment horizontal="left"/>
    </xf>
    <xf numFmtId="0" fontId="34" fillId="8" borderId="7" xfId="2" applyFont="1" applyFill="1" applyBorder="1" applyAlignment="1">
      <alignment horizontal="left" vertical="center" wrapText="1"/>
    </xf>
    <xf numFmtId="0" fontId="33" fillId="8" borderId="7" xfId="2" applyFont="1" applyFill="1" applyBorder="1" applyAlignment="1">
      <alignment horizontal="left" vertical="center" wrapText="1"/>
    </xf>
    <xf numFmtId="3" fontId="17" fillId="6" borderId="7" xfId="2" applyNumberFormat="1" applyFont="1" applyFill="1" applyBorder="1" applyAlignment="1">
      <alignment horizontal="center" vertical="center" wrapText="1"/>
    </xf>
    <xf numFmtId="3" fontId="14" fillId="6" borderId="7" xfId="2" applyNumberFormat="1" applyFont="1" applyFill="1" applyBorder="1" applyAlignment="1">
      <alignment horizontal="center" vertical="center" wrapText="1"/>
    </xf>
    <xf numFmtId="0" fontId="33" fillId="7" borderId="7" xfId="2" applyFont="1" applyFill="1" applyBorder="1" applyAlignment="1">
      <alignment horizontal="left" vertical="center"/>
    </xf>
    <xf numFmtId="49" fontId="34" fillId="7" borderId="7" xfId="2" applyNumberFormat="1" applyFont="1" applyFill="1" applyBorder="1" applyAlignment="1">
      <alignment horizontal="left" vertical="center" wrapText="1"/>
    </xf>
    <xf numFmtId="0" fontId="34" fillId="7" borderId="7" xfId="2" applyFont="1" applyFill="1" applyBorder="1" applyAlignment="1">
      <alignment horizontal="left" vertical="center" wrapText="1"/>
    </xf>
    <xf numFmtId="0" fontId="34" fillId="7" borderId="7" xfId="2" applyFont="1" applyFill="1" applyBorder="1" applyAlignment="1">
      <alignment vertical="center" wrapText="1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 wrapText="1" shrinkToFit="1"/>
    </xf>
    <xf numFmtId="164" fontId="11" fillId="0" borderId="29" xfId="2" applyNumberFormat="1" applyFont="1" applyBorder="1" applyAlignment="1">
      <alignment horizontal="left" vertical="center" wrapText="1"/>
    </xf>
    <xf numFmtId="3" fontId="11" fillId="0" borderId="29" xfId="2" applyNumberFormat="1" applyFont="1" applyBorder="1" applyAlignment="1">
      <alignment horizontal="center" vertical="center"/>
    </xf>
    <xf numFmtId="3" fontId="18" fillId="0" borderId="29" xfId="2" applyNumberFormat="1" applyFont="1" applyBorder="1" applyAlignment="1">
      <alignment horizontal="right" vertical="center"/>
    </xf>
    <xf numFmtId="3" fontId="11" fillId="0" borderId="29" xfId="2" applyNumberFormat="1" applyFont="1" applyBorder="1" applyAlignment="1">
      <alignment horizontal="right" vertical="center" wrapText="1"/>
    </xf>
    <xf numFmtId="0" fontId="11" fillId="0" borderId="29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 wrapText="1"/>
    </xf>
    <xf numFmtId="1" fontId="11" fillId="0" borderId="31" xfId="2" applyNumberFormat="1" applyFont="1" applyBorder="1" applyAlignment="1">
      <alignment horizontal="center" vertical="center" wrapText="1"/>
    </xf>
    <xf numFmtId="49" fontId="18" fillId="0" borderId="7" xfId="2" applyNumberFormat="1" applyFont="1" applyBorder="1" applyAlignment="1">
      <alignment horizontal="left" vertical="center"/>
    </xf>
    <xf numFmtId="1" fontId="11" fillId="0" borderId="10" xfId="2" applyNumberFormat="1" applyFont="1" applyBorder="1" applyAlignment="1">
      <alignment horizontal="center" vertical="center" wrapText="1"/>
    </xf>
    <xf numFmtId="3" fontId="11" fillId="0" borderId="13" xfId="2" applyNumberFormat="1" applyFont="1" applyBorder="1" applyAlignment="1">
      <alignment horizontal="left" vertical="center"/>
    </xf>
    <xf numFmtId="49" fontId="11" fillId="6" borderId="7" xfId="2" applyNumberFormat="1" applyFont="1" applyFill="1" applyBorder="1" applyAlignment="1">
      <alignment horizontal="left" vertical="center" wrapText="1"/>
    </xf>
    <xf numFmtId="49" fontId="11" fillId="6" borderId="7" xfId="2" applyNumberFormat="1" applyFont="1" applyFill="1" applyBorder="1" applyAlignment="1">
      <alignment horizontal="right" vertical="center" wrapText="1"/>
    </xf>
    <xf numFmtId="4" fontId="11" fillId="0" borderId="7" xfId="2" applyNumberFormat="1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/>
    </xf>
    <xf numFmtId="0" fontId="15" fillId="0" borderId="7" xfId="2" applyFont="1" applyBorder="1" applyAlignment="1">
      <alignment horizontal="justify" vertical="center" wrapText="1"/>
    </xf>
    <xf numFmtId="1" fontId="11" fillId="0" borderId="10" xfId="2" applyNumberFormat="1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8" xfId="2" applyFont="1" applyBorder="1" applyAlignment="1">
      <alignment horizontal="left" vertical="center" wrapText="1" shrinkToFit="1"/>
    </xf>
    <xf numFmtId="3" fontId="11" fillId="0" borderId="28" xfId="2" applyNumberFormat="1" applyFont="1" applyBorder="1" applyAlignment="1">
      <alignment horizontal="center" vertical="center"/>
    </xf>
    <xf numFmtId="3" fontId="18" fillId="0" borderId="28" xfId="2" applyNumberFormat="1" applyFont="1" applyBorder="1" applyAlignment="1">
      <alignment horizontal="right" vertical="center"/>
    </xf>
    <xf numFmtId="3" fontId="11" fillId="0" borderId="28" xfId="2" applyNumberFormat="1" applyFont="1" applyBorder="1" applyAlignment="1">
      <alignment horizontal="right" vertical="center" wrapText="1"/>
    </xf>
    <xf numFmtId="0" fontId="11" fillId="0" borderId="2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7" xfId="2" applyFont="1" applyBorder="1" applyAlignment="1">
      <alignment horizontal="left"/>
    </xf>
    <xf numFmtId="0" fontId="34" fillId="0" borderId="18" xfId="2" applyFont="1" applyBorder="1" applyAlignment="1">
      <alignment horizontal="left" wrapText="1"/>
    </xf>
    <xf numFmtId="3" fontId="11" fillId="0" borderId="18" xfId="2" applyNumberFormat="1" applyFont="1" applyBorder="1" applyAlignment="1">
      <alignment horizontal="left" vertical="center" wrapText="1"/>
    </xf>
    <xf numFmtId="3" fontId="11" fillId="0" borderId="13" xfId="2" applyNumberFormat="1" applyFont="1" applyBorder="1" applyAlignment="1">
      <alignment horizontal="left" vertical="center" wrapText="1"/>
    </xf>
    <xf numFmtId="3" fontId="11" fillId="0" borderId="0" xfId="2" applyNumberFormat="1" applyFont="1" applyAlignment="1">
      <alignment horizontal="left" vertical="center"/>
    </xf>
    <xf numFmtId="0" fontId="7" fillId="5" borderId="30" xfId="2" applyFont="1" applyFill="1" applyBorder="1" applyAlignment="1">
      <alignment horizontal="center" vertical="center" wrapText="1"/>
    </xf>
    <xf numFmtId="0" fontId="7" fillId="5" borderId="29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3" borderId="29" xfId="2" applyFont="1" applyFill="1" applyBorder="1" applyAlignment="1">
      <alignment horizontal="center" vertical="center" wrapText="1"/>
    </xf>
    <xf numFmtId="2" fontId="8" fillId="3" borderId="29" xfId="2" applyNumberFormat="1" applyFont="1" applyFill="1" applyBorder="1" applyAlignment="1">
      <alignment horizontal="center" vertical="center" wrapText="1"/>
    </xf>
    <xf numFmtId="3" fontId="7" fillId="3" borderId="29" xfId="2" applyNumberFormat="1" applyFont="1" applyFill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vertical="center" wrapText="1"/>
    </xf>
    <xf numFmtId="2" fontId="3" fillId="0" borderId="0" xfId="2" applyNumberFormat="1" applyFont="1" applyAlignment="1">
      <alignment horizontal="center" wrapText="1"/>
    </xf>
    <xf numFmtId="3" fontId="3" fillId="0" borderId="0" xfId="2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 vertical="center" wrapText="1"/>
    </xf>
    <xf numFmtId="0" fontId="38" fillId="0" borderId="0" xfId="2" applyAlignment="1">
      <alignment horizontal="left" vertical="center" wrapText="1"/>
    </xf>
    <xf numFmtId="0" fontId="38" fillId="0" borderId="0" xfId="2" applyAlignment="1">
      <alignment horizontal="center"/>
    </xf>
    <xf numFmtId="14" fontId="38" fillId="0" borderId="0" xfId="2" applyNumberFormat="1" applyAlignment="1">
      <alignment horizontal="center"/>
    </xf>
    <xf numFmtId="3" fontId="38" fillId="0" borderId="0" xfId="2" applyNumberFormat="1" applyAlignment="1">
      <alignment vertical="center"/>
    </xf>
    <xf numFmtId="0" fontId="38" fillId="0" borderId="0" xfId="2" applyAlignment="1">
      <alignment vertical="center"/>
    </xf>
    <xf numFmtId="0" fontId="38" fillId="0" borderId="0" xfId="2" applyAlignment="1">
      <alignment horizontal="left"/>
    </xf>
    <xf numFmtId="3" fontId="9" fillId="0" borderId="18" xfId="2" applyNumberFormat="1" applyFont="1" applyBorder="1" applyAlignment="1">
      <alignment horizontal="left" vertical="center"/>
    </xf>
    <xf numFmtId="3" fontId="9" fillId="0" borderId="7" xfId="2" applyNumberFormat="1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9" fillId="0" borderId="7" xfId="2" applyFont="1" applyBorder="1" applyAlignment="1">
      <alignment vertical="center" wrapText="1"/>
    </xf>
    <xf numFmtId="166" fontId="18" fillId="0" borderId="7" xfId="2" applyNumberFormat="1" applyFont="1" applyBorder="1" applyAlignment="1">
      <alignment horizontal="center" vertical="center" wrapText="1"/>
    </xf>
    <xf numFmtId="166" fontId="9" fillId="0" borderId="7" xfId="2" applyNumberFormat="1" applyFont="1" applyBorder="1" applyAlignment="1">
      <alignment horizontal="center" vertical="center" wrapText="1"/>
    </xf>
    <xf numFmtId="3" fontId="10" fillId="0" borderId="7" xfId="2" applyNumberFormat="1" applyFont="1" applyBorder="1" applyAlignment="1">
      <alignment vertical="center"/>
    </xf>
    <xf numFmtId="49" fontId="10" fillId="0" borderId="7" xfId="2" applyNumberFormat="1" applyFont="1" applyBorder="1" applyAlignment="1">
      <alignment horizontal="left" vertical="center" wrapText="1"/>
    </xf>
    <xf numFmtId="49" fontId="10" fillId="0" borderId="7" xfId="2" applyNumberFormat="1" applyFont="1" applyBorder="1" applyAlignment="1">
      <alignment horizontal="left" vertical="center" wrapText="1" shrinkToFit="1"/>
    </xf>
    <xf numFmtId="164" fontId="9" fillId="0" borderId="7" xfId="2" applyNumberFormat="1" applyFont="1" applyBorder="1" applyAlignment="1">
      <alignment vertical="center" wrapText="1"/>
    </xf>
    <xf numFmtId="3" fontId="9" fillId="0" borderId="13" xfId="2" applyNumberFormat="1" applyFont="1" applyBorder="1" applyAlignment="1">
      <alignment horizontal="left" vertical="center" wrapText="1" shrinkToFit="1"/>
    </xf>
    <xf numFmtId="49" fontId="9" fillId="0" borderId="7" xfId="2" applyNumberFormat="1" applyFont="1" applyBorder="1" applyAlignment="1">
      <alignment vertical="center" wrapText="1" shrinkToFit="1"/>
    </xf>
    <xf numFmtId="0" fontId="36" fillId="0" borderId="7" xfId="2" applyFont="1" applyBorder="1" applyAlignment="1">
      <alignment vertical="center" wrapText="1"/>
    </xf>
    <xf numFmtId="0" fontId="36" fillId="0" borderId="7" xfId="2" applyFont="1" applyBorder="1" applyAlignment="1">
      <alignment vertical="center" wrapText="1" shrinkToFit="1"/>
    </xf>
    <xf numFmtId="3" fontId="36" fillId="0" borderId="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left" vertical="center" wrapText="1" shrinkToFit="1"/>
    </xf>
    <xf numFmtId="0" fontId="36" fillId="0" borderId="7" xfId="2" applyFont="1" applyBorder="1" applyAlignment="1">
      <alignment vertical="center"/>
    </xf>
    <xf numFmtId="166" fontId="11" fillId="0" borderId="7" xfId="2" applyNumberFormat="1" applyFont="1" applyBorder="1" applyAlignment="1">
      <alignment horizontal="center" vertical="center" wrapText="1"/>
    </xf>
    <xf numFmtId="3" fontId="9" fillId="0" borderId="7" xfId="2" applyNumberFormat="1" applyFont="1" applyBorder="1" applyAlignment="1">
      <alignment vertical="center"/>
    </xf>
    <xf numFmtId="0" fontId="10" fillId="0" borderId="7" xfId="2" applyFont="1" applyBorder="1" applyAlignment="1">
      <alignment vertical="center" wrapText="1" shrinkToFit="1"/>
    </xf>
    <xf numFmtId="0" fontId="9" fillId="0" borderId="7" xfId="3" applyFont="1" applyBorder="1" applyAlignment="1">
      <alignment vertical="center" wrapText="1"/>
    </xf>
    <xf numFmtId="0" fontId="10" fillId="0" borderId="18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3" fontId="9" fillId="0" borderId="7" xfId="2" applyNumberFormat="1" applyFont="1" applyBorder="1" applyAlignment="1">
      <alignment vertical="center" wrapText="1" shrinkToFit="1"/>
    </xf>
    <xf numFmtId="164" fontId="10" fillId="0" borderId="7" xfId="2" applyNumberFormat="1" applyFont="1" applyBorder="1" applyAlignment="1">
      <alignment vertical="center" wrapText="1"/>
    </xf>
    <xf numFmtId="0" fontId="9" fillId="0" borderId="7" xfId="2" applyFont="1" applyBorder="1" applyAlignment="1">
      <alignment vertical="center"/>
    </xf>
    <xf numFmtId="3" fontId="36" fillId="0" borderId="7" xfId="2" applyNumberFormat="1" applyFont="1" applyBorder="1" applyAlignment="1">
      <alignment vertical="center" wrapText="1" shrinkToFit="1"/>
    </xf>
    <xf numFmtId="49" fontId="36" fillId="0" borderId="7" xfId="2" applyNumberFormat="1" applyFont="1" applyBorder="1" applyAlignment="1">
      <alignment horizontal="left" vertical="center" wrapText="1" shrinkToFit="1"/>
    </xf>
    <xf numFmtId="4" fontId="9" fillId="0" borderId="7" xfId="2" applyNumberFormat="1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/>
    </xf>
    <xf numFmtId="166" fontId="10" fillId="0" borderId="7" xfId="2" applyNumberFormat="1" applyFont="1" applyBorder="1" applyAlignment="1">
      <alignment horizontal="center" vertical="center"/>
    </xf>
    <xf numFmtId="166" fontId="11" fillId="6" borderId="7" xfId="2" applyNumberFormat="1" applyFont="1" applyFill="1" applyBorder="1" applyAlignment="1">
      <alignment horizontal="center" vertical="center" wrapText="1"/>
    </xf>
    <xf numFmtId="0" fontId="41" fillId="0" borderId="0" xfId="2" applyFont="1"/>
    <xf numFmtId="0" fontId="10" fillId="0" borderId="13" xfId="2" applyFont="1" applyBorder="1" applyAlignment="1">
      <alignment horizontal="left" vertical="center"/>
    </xf>
    <xf numFmtId="49" fontId="11" fillId="6" borderId="7" xfId="2" applyNumberFormat="1" applyFont="1" applyFill="1" applyBorder="1" applyAlignment="1">
      <alignment vertical="center" wrapText="1"/>
    </xf>
    <xf numFmtId="49" fontId="9" fillId="0" borderId="28" xfId="2" applyNumberFormat="1" applyFont="1" applyBorder="1" applyAlignment="1">
      <alignment vertical="center" wrapText="1"/>
    </xf>
    <xf numFmtId="0" fontId="36" fillId="6" borderId="7" xfId="2" applyFont="1" applyFill="1" applyBorder="1" applyAlignment="1">
      <alignment vertical="center" wrapText="1" shrinkToFit="1"/>
    </xf>
    <xf numFmtId="3" fontId="36" fillId="0" borderId="7" xfId="2" applyNumberFormat="1" applyFont="1" applyBorder="1" applyAlignment="1">
      <alignment horizontal="right" vertical="center" wrapText="1"/>
    </xf>
    <xf numFmtId="49" fontId="9" fillId="0" borderId="7" xfId="2" applyNumberFormat="1" applyFont="1" applyBorder="1" applyAlignment="1">
      <alignment vertical="center" wrapText="1"/>
    </xf>
    <xf numFmtId="0" fontId="36" fillId="0" borderId="7" xfId="2" applyFont="1" applyBorder="1" applyAlignment="1">
      <alignment horizontal="justify" vertical="center"/>
    </xf>
    <xf numFmtId="1" fontId="9" fillId="0" borderId="7" xfId="2" applyNumberFormat="1" applyFont="1" applyBorder="1" applyAlignment="1">
      <alignment horizontal="center" vertical="center"/>
    </xf>
    <xf numFmtId="0" fontId="10" fillId="0" borderId="18" xfId="2" applyFont="1" applyBorder="1" applyAlignment="1">
      <alignment horizontal="left" vertical="center" wrapText="1" shrinkToFit="1"/>
    </xf>
    <xf numFmtId="3" fontId="9" fillId="0" borderId="18" xfId="2" applyNumberFormat="1" applyFont="1" applyBorder="1" applyAlignment="1">
      <alignment horizontal="left" vertical="center" wrapText="1"/>
    </xf>
    <xf numFmtId="3" fontId="9" fillId="0" borderId="13" xfId="2" applyNumberFormat="1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vertical="center" wrapText="1"/>
    </xf>
    <xf numFmtId="49" fontId="18" fillId="6" borderId="7" xfId="2" applyNumberFormat="1" applyFont="1" applyFill="1" applyBorder="1" applyAlignment="1">
      <alignment horizontal="center" vertical="center" wrapText="1"/>
    </xf>
    <xf numFmtId="49" fontId="10" fillId="0" borderId="7" xfId="2" applyNumberFormat="1" applyFont="1" applyBorder="1" applyAlignment="1">
      <alignment horizontal="center" vertical="center" wrapText="1"/>
    </xf>
    <xf numFmtId="0" fontId="43" fillId="5" borderId="30" xfId="2" applyFont="1" applyFill="1" applyBorder="1" applyAlignment="1">
      <alignment horizontal="center" vertical="center" wrapText="1"/>
    </xf>
    <xf numFmtId="0" fontId="43" fillId="5" borderId="29" xfId="2" applyFont="1" applyFill="1" applyBorder="1" applyAlignment="1">
      <alignment horizontal="center" vertical="center" wrapText="1"/>
    </xf>
    <xf numFmtId="0" fontId="43" fillId="5" borderId="29" xfId="2" applyFont="1" applyFill="1" applyBorder="1" applyAlignment="1">
      <alignment horizontal="left" vertical="center" wrapText="1"/>
    </xf>
    <xf numFmtId="0" fontId="43" fillId="4" borderId="29" xfId="2" applyFont="1" applyFill="1" applyBorder="1" applyAlignment="1">
      <alignment horizontal="center" vertical="center" wrapText="1"/>
    </xf>
    <xf numFmtId="0" fontId="43" fillId="3" borderId="29" xfId="2" applyFont="1" applyFill="1" applyBorder="1" applyAlignment="1">
      <alignment horizontal="center" vertical="center" wrapText="1"/>
    </xf>
    <xf numFmtId="14" fontId="43" fillId="3" borderId="29" xfId="2" applyNumberFormat="1" applyFont="1" applyFill="1" applyBorder="1" applyAlignment="1">
      <alignment horizontal="center" vertical="center" wrapText="1"/>
    </xf>
    <xf numFmtId="3" fontId="43" fillId="3" borderId="29" xfId="2" applyNumberFormat="1" applyFont="1" applyFill="1" applyBorder="1" applyAlignment="1">
      <alignment horizontal="center" vertical="center" wrapText="1"/>
    </xf>
    <xf numFmtId="0" fontId="43" fillId="3" borderId="29" xfId="2" applyFont="1" applyFill="1" applyBorder="1" applyAlignment="1">
      <alignment horizontal="left" vertical="center" wrapText="1"/>
    </xf>
    <xf numFmtId="0" fontId="43" fillId="0" borderId="29" xfId="2" applyFont="1" applyBorder="1" applyAlignment="1">
      <alignment horizontal="center" vertical="center" wrapText="1"/>
    </xf>
    <xf numFmtId="0" fontId="43" fillId="0" borderId="31" xfId="2" applyFont="1" applyBorder="1" applyAlignment="1">
      <alignment horizontal="center" vertical="center" wrapText="1"/>
    </xf>
    <xf numFmtId="14" fontId="3" fillId="0" borderId="0" xfId="2" applyNumberFormat="1" applyFont="1" applyAlignment="1">
      <alignment horizontal="center" wrapText="1"/>
    </xf>
    <xf numFmtId="4" fontId="3" fillId="0" borderId="0" xfId="2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38" fillId="4" borderId="5" xfId="2" applyFill="1" applyBorder="1" applyAlignment="1">
      <alignment horizontal="center" wrapText="1"/>
    </xf>
    <xf numFmtId="0" fontId="38" fillId="4" borderId="3" xfId="2" applyFill="1" applyBorder="1" applyAlignment="1">
      <alignment horizontal="center" wrapText="1"/>
    </xf>
    <xf numFmtId="0" fontId="38" fillId="4" borderId="4" xfId="2" applyFill="1" applyBorder="1" applyAlignment="1">
      <alignment horizontal="center" wrapText="1"/>
    </xf>
    <xf numFmtId="0" fontId="38" fillId="5" borderId="5" xfId="2" applyFill="1" applyBorder="1" applyAlignment="1">
      <alignment horizontal="center" wrapText="1"/>
    </xf>
    <xf numFmtId="0" fontId="38" fillId="5" borderId="3" xfId="2" applyFill="1" applyBorder="1" applyAlignment="1">
      <alignment horizontal="center" wrapText="1"/>
    </xf>
    <xf numFmtId="0" fontId="38" fillId="5" borderId="6" xfId="2" applyFill="1" applyBorder="1" applyAlignment="1">
      <alignment horizontal="center" wrapText="1"/>
    </xf>
    <xf numFmtId="0" fontId="2" fillId="0" borderId="0" xfId="2" applyFont="1" applyAlignment="1">
      <alignment horizontal="center"/>
    </xf>
    <xf numFmtId="0" fontId="44" fillId="0" borderId="0" xfId="2" applyFont="1" applyAlignment="1">
      <alignment horizontal="center"/>
    </xf>
  </cellXfs>
  <cellStyles count="4">
    <cellStyle name="Normální" xfId="0" builtinId="0"/>
    <cellStyle name="Normální 2" xfId="1" xr:uid="{C4F27A25-1EC3-420F-BACA-870BAA71A3E1}"/>
    <cellStyle name="Normální 2 2" xfId="3" xr:uid="{C95682FE-865C-403A-B244-7EFE3B8FD910}"/>
    <cellStyle name="Normální 3" xfId="2" xr:uid="{EEB7E935-F42A-442B-A812-20FEC1FCC7FA}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mm\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charset val="238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455C-FD26-499C-9BBE-CABF74C7575D}" name="Tabulka32" displayName="Tabulka32" ref="A6:X24" totalsRowShown="0" headerRowDxfId="154" dataDxfId="152" headerRowBorderDxfId="153" tableBorderDxfId="151" totalsRowBorderDxfId="150">
  <autoFilter ref="A6:X24" xr:uid="{37C5455C-FD26-499C-9BBE-CABF74C7575D}"/>
  <sortState xmlns:xlrd2="http://schemas.microsoft.com/office/spreadsheetml/2017/richdata2" ref="A7:X24">
    <sortCondition ref="A6:A24"/>
  </sortState>
  <tableColumns count="24">
    <tableColumn id="1" xr3:uid="{C54D3F9D-1554-443E-AB3C-5018EB9E573B}" name="Pořadí" dataDxfId="149" totalsRowDxfId="148"/>
    <tableColumn id="2" xr3:uid="{E8B88667-65FF-4336-8C7D-C424D35A089E}" name="Název výzvy" dataDxfId="147" totalsRowDxfId="146"/>
    <tableColumn id="23" xr3:uid="{A2B256E9-B711-42C6-AA65-52AD2AB4D36C}" name="Typ výzvy" dataDxfId="145" totalsRowDxfId="144"/>
    <tableColumn id="3" xr3:uid="{DF715879-6A56-41BC-88FC-FA0D668A42DE}" name="Cíl politiky" dataDxfId="143" totalsRowDxfId="142"/>
    <tableColumn id="4" xr3:uid="{A4FE158D-E9B4-4299-B3C5-CF2D8A627030}" name="Priorita" dataDxfId="141" totalsRowDxfId="140"/>
    <tableColumn id="5" xr3:uid="{95D44C84-CC0D-4AA2-BFA7-08F469B4DDDB}" name="Specifický cíl" dataDxfId="139" totalsRowDxfId="138"/>
    <tableColumn id="6" xr3:uid="{AA108DD2-DB67-4D59-AAAE-E08087617598}" name="Druh výzvy" dataDxfId="137" totalsRowDxfId="136"/>
    <tableColumn id="7" xr3:uid="{6DB0E9FC-8674-4896-B816-2BBE98AF4FED}" name="Celková plánovaná alokace*_x000a_(CZK)" dataDxfId="135" totalsRowDxfId="134"/>
    <tableColumn id="8" xr3:uid="{F7CFD9BD-2A5A-4BEE-83A6-9D4E185D6746}" name="z toho příspěvek Evropské unie_x000a_(CZK)" dataDxfId="133" totalsRowDxfId="132"/>
    <tableColumn id="9" xr3:uid="{96B6C397-0C11-4DC0-A8E9-B3CBC82D745E}" name="z toho národní veřejné zdroje_x000a_(CZK)" dataDxfId="131" totalsRowDxfId="130"/>
    <tableColumn id="10" xr3:uid="{5025A5A2-1A6B-469E-BF42-E303DC3340C0}" name="Datum vyhlášení výzvy(měsíc, rok) " dataDxfId="129" totalsRowDxfId="128"/>
    <tableColumn id="24" xr3:uid="{7A7DB8FF-69DC-4AF2-8891-15270FAE13D8}" name="Datum zpřístupnění žádosti o podporu a datum zahájení příjmu žádosti o podporu v ISKP21+ (měsíc, rok)" dataDxfId="127" totalsRowDxfId="126"/>
    <tableColumn id="11" xr3:uid="{9CD82231-0FC0-4620-8D49-89551951845B}" name="Datum ukončení příjmu žádostí o podporu(měsíc, rok) " dataDxfId="125" totalsRowDxfId="124"/>
    <tableColumn id="12" xr3:uid="{220F6C9A-9F9A-44D9-B664-982CE785D2BE}" name="Model hodnocení" dataDxfId="123" totalsRowDxfId="122"/>
    <tableColumn id="13" xr3:uid="{90F231D6-F3D4-4D4E-AE1C-F67D80682D13}" name="Typ oprávněného žadatele" dataDxfId="121" totalsRowDxfId="120"/>
    <tableColumn id="14" xr3:uid="{EF3B3DA6-AD9B-4855-A238-8A62232A1786}" name="Podporované aktivity" dataDxfId="119" totalsRowDxfId="118"/>
    <tableColumn id="15" xr3:uid="{F1ABACB2-97CF-473B-BF69-3DD3136CDC71}" name="Územní zaměření" dataDxfId="117" totalsRowDxfId="116"/>
    <tableColumn id="16" xr3:uid="{FFC61E30-CC0E-4C01-9779-9E963B1BE849}" name="Cílové skupiny" dataDxfId="115" totalsRowDxfId="114"/>
    <tableColumn id="17" xr3:uid="{DEFD3A68-7EBF-4CBD-8AAF-BD32B30B2EB5}" name="Název programu" dataDxfId="113" totalsRowDxfId="112"/>
    <tableColumn id="18" xr3:uid="{77A6AD32-B736-4951-95EC-53B0E0833A9E}" name="Priorita2" dataDxfId="111" totalsRowDxfId="110"/>
    <tableColumn id="19" xr3:uid="{93A277BF-B0AA-4C73-A64F-5A95C29A31B0}" name="Specifický  cíl/opatření" dataDxfId="109" totalsRowDxfId="108"/>
    <tableColumn id="20" xr3:uid="{E801CBF6-6CD1-4C97-801E-7D469F157D64}" name="Číslo výzvy3" dataDxfId="107" totalsRowDxfId="106"/>
    <tableColumn id="21" xr3:uid="{44F956C0-40D2-4B87-AAAB-CB7D7C0D1BAF}" name="Datum vyhlášení_x000a_(rok)" dataDxfId="105" totalsRowDxfId="104"/>
    <tableColumn id="22" xr3:uid="{2EF75C3C-9238-411A-8674-1384689D0285}" name="Popis doplňkovosti" dataDxfId="103" totalsRowDxfId="10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6FA50E-C174-4AFB-8E06-8CD2D50D8548}" name="Tabulka3" displayName="Tabulka3" ref="A6:X49" totalsRowShown="0" headerRowDxfId="101" dataDxfId="99" headerRowBorderDxfId="100" tableBorderDxfId="98" totalsRowBorderDxfId="97">
  <autoFilter ref="A6:X49" xr:uid="{00000000-000C-0000-FFFF-FFFF00000000}"/>
  <sortState xmlns:xlrd2="http://schemas.microsoft.com/office/spreadsheetml/2017/richdata2" ref="A7:X49">
    <sortCondition ref="A7:A49"/>
  </sortState>
  <tableColumns count="24">
    <tableColumn id="1" xr3:uid="{00000000-0010-0000-0000-000001000000}" name="Pořadí" dataDxfId="96" totalsRowDxfId="95"/>
    <tableColumn id="2" xr3:uid="{00000000-0010-0000-0000-000002000000}" name="Název výzvy" dataDxfId="94" totalsRowDxfId="93"/>
    <tableColumn id="23" xr3:uid="{00000000-0010-0000-0000-000017000000}" name="Typ výzvy" dataDxfId="92" totalsRowDxfId="91"/>
    <tableColumn id="3" xr3:uid="{00000000-0010-0000-0000-000003000000}" name="Cíl politiky" dataDxfId="90" totalsRowDxfId="89"/>
    <tableColumn id="4" xr3:uid="{00000000-0010-0000-0000-000004000000}" name="Priorita" dataDxfId="88" totalsRowDxfId="87"/>
    <tableColumn id="5" xr3:uid="{00000000-0010-0000-0000-000005000000}" name="Specifický cíl" dataDxfId="86" totalsRowDxfId="85"/>
    <tableColumn id="6" xr3:uid="{00000000-0010-0000-0000-000006000000}" name="Druh výzvy" dataDxfId="84" totalsRowDxfId="83"/>
    <tableColumn id="7" xr3:uid="{00000000-0010-0000-0000-000007000000}" name="Celková plánovaná alokace*_x000a_(CZK)" dataDxfId="82" totalsRowDxfId="81"/>
    <tableColumn id="8" xr3:uid="{00000000-0010-0000-0000-000008000000}" name="z toho příspěvek Evropské unie_x000a_(CZK)" dataDxfId="80" totalsRowDxfId="79"/>
    <tableColumn id="9" xr3:uid="{00000000-0010-0000-0000-000009000000}" name="z toho národní veřejné zdroje_x000a_(CZK)" dataDxfId="78" totalsRowDxfId="77"/>
    <tableColumn id="10" xr3:uid="{00000000-0010-0000-0000-00000A000000}" name="Datum vyhlášení výzvy(měsíc, rok) " dataDxfId="76"/>
    <tableColumn id="24" xr3:uid="{00000000-0010-0000-0000-000018000000}" name="Datum zpřístupnění žádosti o podporu a datum zahájení příjmu žádosti o podporu v ISKP21+ (měsíc, rok)" dataDxfId="75" totalsRowDxfId="74"/>
    <tableColumn id="11" xr3:uid="{00000000-0010-0000-0000-00000B000000}" name="Datum ukončení příjmu žádostí o podporu(měsíc, rok) " dataDxfId="73"/>
    <tableColumn id="12" xr3:uid="{00000000-0010-0000-0000-00000C000000}" name="Model hodnocení" dataDxfId="72" totalsRowDxfId="71"/>
    <tableColumn id="13" xr3:uid="{00000000-0010-0000-0000-00000D000000}" name="Typ oprávněného žadatele" dataDxfId="70" totalsRowDxfId="69"/>
    <tableColumn id="14" xr3:uid="{00000000-0010-0000-0000-00000E000000}" name="Podporované aktivity" dataDxfId="68" totalsRowDxfId="67"/>
    <tableColumn id="15" xr3:uid="{00000000-0010-0000-0000-00000F000000}" name="Územní zaměření" dataDxfId="66" totalsRowDxfId="65"/>
    <tableColumn id="16" xr3:uid="{00000000-0010-0000-0000-000010000000}" name="Cílové skupiny" dataDxfId="64" totalsRowDxfId="63"/>
    <tableColumn id="17" xr3:uid="{00000000-0010-0000-0000-000011000000}" name="Název programu" dataDxfId="62" totalsRowDxfId="61"/>
    <tableColumn id="18" xr3:uid="{00000000-0010-0000-0000-000012000000}" name="Priorita2" dataDxfId="60" totalsRowDxfId="59"/>
    <tableColumn id="19" xr3:uid="{00000000-0010-0000-0000-000013000000}" name="Specifický  cíl/opatření" dataDxfId="58" totalsRowDxfId="57"/>
    <tableColumn id="20" xr3:uid="{00000000-0010-0000-0000-000014000000}" name="Číslo výzvy3" dataDxfId="56" totalsRowDxfId="55"/>
    <tableColumn id="21" xr3:uid="{00000000-0010-0000-0000-000015000000}" name="Datum vyhlášení_x000a_(rok)" dataDxfId="54" totalsRowDxfId="53"/>
    <tableColumn id="22" xr3:uid="{00000000-0010-0000-0000-000016000000}" name="Popis doplňkovosti" dataDxfId="52" totalsRowDxfId="5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D869EB-6552-4F3B-AACC-E4C3294C34CF}" name="Tabulka34" displayName="Tabulka34" ref="A5:W56" totalsRowShown="0" headerRowDxfId="50" dataDxfId="48" headerRowBorderDxfId="49" tableBorderDxfId="47" totalsRowBorderDxfId="46">
  <sortState xmlns:xlrd2="http://schemas.microsoft.com/office/spreadsheetml/2017/richdata2" ref="A6:W56">
    <sortCondition ref="A6:A56"/>
  </sortState>
  <tableColumns count="23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_x000a_(měsíc, rok)" dataDxfId="25" totalsRowDxfId="24"/>
    <tableColumn id="11" xr3:uid="{00000000-0010-0000-0000-00000B000000}" name="Datum ukončení příjmu žádostí o podporu_x000a_(měsíc, rok) " dataDxfId="23" totalsRow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 programu" dataDxfId="9" totalsRowDxfId="8"/>
    <tableColumn id="19" xr3:uid="{00000000-0010-0000-0000-000013000000}" name="Specifický  cíl/opatření" dataDxfId="7" totalsRowDxfId="6"/>
    <tableColumn id="20" xr3:uid="{00000000-0010-0000-0000-000014000000}" name="Číslo výzvy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E4CA-EB0B-4B20-B4A7-661E440106CD}">
  <dimension ref="A1:Y26"/>
  <sheetViews>
    <sheetView tabSelected="1"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.75" x14ac:dyDescent="0.25"/>
  <cols>
    <col min="1" max="1" width="17.28515625" customWidth="1"/>
    <col min="2" max="2" width="67.7109375" style="2" customWidth="1"/>
    <col min="3" max="3" width="17.7109375" customWidth="1"/>
    <col min="4" max="4" width="15.42578125" style="1" customWidth="1"/>
    <col min="5" max="5" width="15.5703125" style="2" customWidth="1"/>
    <col min="6" max="6" width="13.42578125" style="2" customWidth="1"/>
    <col min="7" max="7" width="14.85546875" bestFit="1" customWidth="1"/>
    <col min="8" max="9" width="20.7109375" style="14" customWidth="1"/>
    <col min="10" max="10" width="24.85546875" style="16" bestFit="1" customWidth="1"/>
    <col min="11" max="11" width="21.5703125" style="17" customWidth="1"/>
    <col min="12" max="12" width="21.5703125" style="62" customWidth="1"/>
    <col min="13" max="13" width="18" style="17" customWidth="1"/>
    <col min="14" max="14" width="17.28515625" customWidth="1"/>
    <col min="15" max="15" width="41.28515625" customWidth="1"/>
    <col min="16" max="16" width="45.5703125" style="96" customWidth="1"/>
    <col min="17" max="17" width="26.7109375" style="2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5" x14ac:dyDescent="0.25">
      <c r="B1"/>
      <c r="G1" s="410" t="s">
        <v>109</v>
      </c>
      <c r="H1" s="410"/>
      <c r="I1" s="410"/>
      <c r="J1" s="410"/>
      <c r="K1" s="410"/>
      <c r="L1" s="410"/>
      <c r="M1" s="410"/>
      <c r="N1" s="410"/>
      <c r="O1" s="410"/>
      <c r="S1" s="3"/>
    </row>
    <row r="2" spans="1:25" x14ac:dyDescent="0.25">
      <c r="B2"/>
      <c r="G2" s="410"/>
      <c r="H2" s="410"/>
      <c r="I2" s="410"/>
      <c r="J2" s="410"/>
      <c r="K2" s="410"/>
      <c r="L2" s="410"/>
      <c r="M2" s="410"/>
      <c r="N2" s="410"/>
      <c r="O2" s="410"/>
      <c r="S2" s="3"/>
    </row>
    <row r="3" spans="1:25" ht="21" x14ac:dyDescent="0.35">
      <c r="B3"/>
      <c r="D3" s="4"/>
      <c r="E3" s="5"/>
      <c r="F3" s="5"/>
      <c r="G3" s="6"/>
      <c r="H3" s="7"/>
      <c r="I3" s="8"/>
      <c r="J3" s="90"/>
      <c r="K3" s="9"/>
      <c r="L3" s="9"/>
      <c r="M3" s="5"/>
      <c r="N3" s="5"/>
      <c r="O3" s="5"/>
      <c r="P3" s="97"/>
      <c r="Q3" s="5"/>
      <c r="R3" s="5"/>
      <c r="S3" s="10"/>
      <c r="T3" s="5"/>
      <c r="U3" s="5"/>
      <c r="V3" s="5"/>
      <c r="W3" s="5"/>
      <c r="X3" s="5"/>
    </row>
    <row r="4" spans="1:25" s="14" customFormat="1" ht="21.75" thickBot="1" x14ac:dyDescent="0.25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60"/>
      <c r="M4" s="13"/>
      <c r="N4" s="13"/>
      <c r="O4" s="13"/>
      <c r="P4" s="98"/>
      <c r="Q4" s="13"/>
      <c r="R4" s="13"/>
      <c r="S4" s="13"/>
      <c r="T4" s="13"/>
      <c r="U4" s="13"/>
      <c r="V4" s="13"/>
      <c r="W4" s="13"/>
      <c r="X4" s="13"/>
    </row>
    <row r="5" spans="1:25" thickBot="1" x14ac:dyDescent="0.25">
      <c r="A5" s="411" t="s">
        <v>0</v>
      </c>
      <c r="B5" s="412"/>
      <c r="C5" s="412"/>
      <c r="D5" s="412"/>
      <c r="E5" s="412"/>
      <c r="F5" s="413"/>
      <c r="G5" s="414" t="s">
        <v>1</v>
      </c>
      <c r="H5" s="415"/>
      <c r="I5" s="415"/>
      <c r="J5" s="415"/>
      <c r="K5" s="415"/>
      <c r="L5" s="415"/>
      <c r="M5" s="415"/>
      <c r="N5" s="416"/>
      <c r="O5" s="417" t="s">
        <v>2</v>
      </c>
      <c r="P5" s="418"/>
      <c r="Q5" s="418"/>
      <c r="R5" s="419"/>
      <c r="S5" s="420" t="s">
        <v>3</v>
      </c>
      <c r="T5" s="421"/>
      <c r="U5" s="421"/>
      <c r="V5" s="421"/>
      <c r="W5" s="421"/>
      <c r="X5" s="422"/>
    </row>
    <row r="6" spans="1:25" s="2" customFormat="1" ht="94.5" x14ac:dyDescent="0.2">
      <c r="A6" s="19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1" t="s">
        <v>10</v>
      </c>
      <c r="H6" s="21" t="s">
        <v>11</v>
      </c>
      <c r="I6" s="21" t="s">
        <v>12</v>
      </c>
      <c r="J6" s="22" t="s">
        <v>13</v>
      </c>
      <c r="K6" s="23" t="s">
        <v>67</v>
      </c>
      <c r="L6" s="61" t="s">
        <v>60</v>
      </c>
      <c r="M6" s="23" t="s">
        <v>68</v>
      </c>
      <c r="N6" s="21" t="s">
        <v>14</v>
      </c>
      <c r="O6" s="24" t="s">
        <v>15</v>
      </c>
      <c r="P6" s="101" t="s">
        <v>16</v>
      </c>
      <c r="Q6" s="24" t="s">
        <v>17</v>
      </c>
      <c r="R6" s="24" t="s">
        <v>18</v>
      </c>
      <c r="S6" s="25" t="s">
        <v>19</v>
      </c>
      <c r="T6" s="25" t="s">
        <v>20</v>
      </c>
      <c r="U6" s="25" t="s">
        <v>21</v>
      </c>
      <c r="V6" s="25" t="s">
        <v>22</v>
      </c>
      <c r="W6" s="25" t="s">
        <v>23</v>
      </c>
      <c r="X6" s="26" t="s">
        <v>24</v>
      </c>
    </row>
    <row r="7" spans="1:25" ht="126" x14ac:dyDescent="0.2">
      <c r="A7" s="27">
        <v>81</v>
      </c>
      <c r="B7" s="34" t="s">
        <v>74</v>
      </c>
      <c r="C7" s="34" t="s">
        <v>26</v>
      </c>
      <c r="D7" s="29">
        <v>4</v>
      </c>
      <c r="E7" s="29">
        <v>4</v>
      </c>
      <c r="F7" s="29" t="s">
        <v>75</v>
      </c>
      <c r="G7" s="30" t="s">
        <v>28</v>
      </c>
      <c r="H7" s="79">
        <v>934766630</v>
      </c>
      <c r="I7" s="80">
        <v>560859978</v>
      </c>
      <c r="J7" s="42">
        <v>373906652</v>
      </c>
      <c r="K7" s="63" t="s">
        <v>71</v>
      </c>
      <c r="L7" s="63" t="s">
        <v>61</v>
      </c>
      <c r="M7" s="109" t="s">
        <v>105</v>
      </c>
      <c r="N7" s="64" t="s">
        <v>29</v>
      </c>
      <c r="O7" s="34" t="s">
        <v>76</v>
      </c>
      <c r="P7" s="51" t="s">
        <v>77</v>
      </c>
      <c r="Q7" s="35" t="s">
        <v>78</v>
      </c>
      <c r="R7" s="34" t="s">
        <v>79</v>
      </c>
      <c r="S7" s="36" t="s">
        <v>80</v>
      </c>
      <c r="T7" s="36"/>
      <c r="U7" s="36"/>
      <c r="V7" s="36"/>
      <c r="W7" s="36"/>
      <c r="X7" s="75" t="s">
        <v>81</v>
      </c>
      <c r="Y7" s="18"/>
    </row>
    <row r="8" spans="1:25" ht="110.25" x14ac:dyDescent="0.2">
      <c r="A8" s="38">
        <v>82</v>
      </c>
      <c r="B8" s="34" t="s">
        <v>82</v>
      </c>
      <c r="C8" s="34" t="s">
        <v>26</v>
      </c>
      <c r="D8" s="29">
        <v>4</v>
      </c>
      <c r="E8" s="29">
        <v>4</v>
      </c>
      <c r="F8" s="29" t="s">
        <v>75</v>
      </c>
      <c r="G8" s="30" t="s">
        <v>28</v>
      </c>
      <c r="H8" s="69">
        <v>655731420</v>
      </c>
      <c r="I8" s="80">
        <v>295079139</v>
      </c>
      <c r="J8" s="42">
        <v>360652281</v>
      </c>
      <c r="K8" s="63" t="s">
        <v>71</v>
      </c>
      <c r="L8" s="63" t="s">
        <v>61</v>
      </c>
      <c r="M8" s="109" t="s">
        <v>105</v>
      </c>
      <c r="N8" s="64" t="s">
        <v>29</v>
      </c>
      <c r="O8" s="34" t="s">
        <v>76</v>
      </c>
      <c r="P8" s="51" t="s">
        <v>77</v>
      </c>
      <c r="Q8" s="29" t="s">
        <v>83</v>
      </c>
      <c r="R8" s="34" t="s">
        <v>79</v>
      </c>
      <c r="S8" s="36" t="s">
        <v>80</v>
      </c>
      <c r="T8" s="65"/>
      <c r="U8" s="36"/>
      <c r="V8" s="36"/>
      <c r="W8" s="36"/>
      <c r="X8" s="75" t="s">
        <v>81</v>
      </c>
      <c r="Y8" s="91"/>
    </row>
    <row r="9" spans="1:25" ht="189" x14ac:dyDescent="0.2">
      <c r="A9" s="27">
        <v>83</v>
      </c>
      <c r="B9" s="28" t="s">
        <v>25</v>
      </c>
      <c r="C9" s="28" t="s">
        <v>26</v>
      </c>
      <c r="D9" s="29">
        <v>4</v>
      </c>
      <c r="E9" s="29">
        <v>4</v>
      </c>
      <c r="F9" s="29" t="s">
        <v>27</v>
      </c>
      <c r="G9" s="30" t="s">
        <v>28</v>
      </c>
      <c r="H9" s="92">
        <v>100000000</v>
      </c>
      <c r="I9" s="92">
        <v>85000000</v>
      </c>
      <c r="J9" s="92">
        <v>15000000</v>
      </c>
      <c r="K9" s="63" t="s">
        <v>69</v>
      </c>
      <c r="L9" s="63" t="s">
        <v>65</v>
      </c>
      <c r="M9" s="63" t="s">
        <v>70</v>
      </c>
      <c r="N9" s="64" t="s">
        <v>29</v>
      </c>
      <c r="O9" s="110" t="s">
        <v>110</v>
      </c>
      <c r="P9" s="51" t="s">
        <v>30</v>
      </c>
      <c r="Q9" s="35" t="s">
        <v>31</v>
      </c>
      <c r="R9" s="110" t="s">
        <v>106</v>
      </c>
      <c r="S9" s="32"/>
      <c r="T9" s="36"/>
      <c r="U9" s="36"/>
      <c r="V9" s="36"/>
      <c r="W9" s="36"/>
      <c r="X9" s="37"/>
    </row>
    <row r="10" spans="1:25" ht="189" x14ac:dyDescent="0.2">
      <c r="A10" s="38">
        <v>84</v>
      </c>
      <c r="B10" s="39" t="s">
        <v>32</v>
      </c>
      <c r="C10" s="39" t="s">
        <v>26</v>
      </c>
      <c r="D10" s="29">
        <v>4</v>
      </c>
      <c r="E10" s="29">
        <v>4</v>
      </c>
      <c r="F10" s="29" t="s">
        <v>27</v>
      </c>
      <c r="G10" s="30" t="s">
        <v>28</v>
      </c>
      <c r="H10" s="92">
        <v>62500000</v>
      </c>
      <c r="I10" s="92">
        <v>43750000</v>
      </c>
      <c r="J10" s="92">
        <v>18750000</v>
      </c>
      <c r="K10" s="63" t="s">
        <v>69</v>
      </c>
      <c r="L10" s="63" t="s">
        <v>65</v>
      </c>
      <c r="M10" s="63" t="s">
        <v>70</v>
      </c>
      <c r="N10" s="64" t="s">
        <v>29</v>
      </c>
      <c r="O10" s="110" t="s">
        <v>110</v>
      </c>
      <c r="P10" s="51" t="s">
        <v>30</v>
      </c>
      <c r="Q10" s="29" t="s">
        <v>33</v>
      </c>
      <c r="R10" s="110" t="s">
        <v>106</v>
      </c>
      <c r="S10" s="32"/>
      <c r="T10" s="36"/>
      <c r="U10" s="36"/>
      <c r="V10" s="36"/>
      <c r="W10" s="36"/>
      <c r="X10" s="37"/>
    </row>
    <row r="11" spans="1:25" s="15" customFormat="1" ht="189" x14ac:dyDescent="0.25">
      <c r="A11" s="27">
        <v>85</v>
      </c>
      <c r="B11" s="33" t="s">
        <v>34</v>
      </c>
      <c r="C11" s="82" t="s">
        <v>26</v>
      </c>
      <c r="D11" s="29">
        <v>4</v>
      </c>
      <c r="E11" s="29">
        <v>4</v>
      </c>
      <c r="F11" s="29" t="s">
        <v>27</v>
      </c>
      <c r="G11" s="40" t="s">
        <v>28</v>
      </c>
      <c r="H11" s="137" t="s">
        <v>112</v>
      </c>
      <c r="I11" s="137" t="s">
        <v>113</v>
      </c>
      <c r="J11" s="137" t="s">
        <v>114</v>
      </c>
      <c r="K11" s="63" t="s">
        <v>69</v>
      </c>
      <c r="L11" s="63" t="s">
        <v>65</v>
      </c>
      <c r="M11" s="63" t="s">
        <v>70</v>
      </c>
      <c r="N11" s="43" t="s">
        <v>29</v>
      </c>
      <c r="O11" s="110" t="s">
        <v>111</v>
      </c>
      <c r="P11" s="51" t="s">
        <v>30</v>
      </c>
      <c r="Q11" s="33" t="s">
        <v>35</v>
      </c>
      <c r="R11" s="110" t="s">
        <v>117</v>
      </c>
      <c r="S11" s="46"/>
      <c r="T11" s="47"/>
      <c r="U11" s="47"/>
      <c r="V11" s="47"/>
      <c r="W11" s="47"/>
      <c r="X11" s="48"/>
    </row>
    <row r="12" spans="1:25" ht="60" x14ac:dyDescent="0.2">
      <c r="A12" s="27">
        <v>89</v>
      </c>
      <c r="B12" s="34" t="s">
        <v>53</v>
      </c>
      <c r="C12" s="82" t="s">
        <v>26</v>
      </c>
      <c r="D12" s="29">
        <v>1</v>
      </c>
      <c r="E12" s="29">
        <v>1</v>
      </c>
      <c r="F12" s="29" t="s">
        <v>54</v>
      </c>
      <c r="G12" s="30" t="s">
        <v>28</v>
      </c>
      <c r="H12" s="31">
        <v>408565200.00302976</v>
      </c>
      <c r="I12" s="69">
        <v>269700017</v>
      </c>
      <c r="J12" s="69">
        <v>138865183.00302976</v>
      </c>
      <c r="K12" s="63" t="s">
        <v>61</v>
      </c>
      <c r="L12" s="63" t="s">
        <v>64</v>
      </c>
      <c r="M12" s="63" t="s">
        <v>62</v>
      </c>
      <c r="N12" s="47" t="s">
        <v>29</v>
      </c>
      <c r="O12" s="71" t="s">
        <v>55</v>
      </c>
      <c r="P12" s="74" t="s">
        <v>56</v>
      </c>
      <c r="Q12" s="44" t="s">
        <v>57</v>
      </c>
      <c r="R12" s="44" t="s">
        <v>58</v>
      </c>
      <c r="S12" s="44" t="s">
        <v>59</v>
      </c>
      <c r="T12" s="73"/>
      <c r="U12" s="74"/>
      <c r="V12" s="74"/>
      <c r="W12" s="74"/>
      <c r="X12" s="77"/>
    </row>
    <row r="13" spans="1:25" ht="204.75" x14ac:dyDescent="0.2">
      <c r="A13" s="66">
        <v>91</v>
      </c>
      <c r="B13" s="85" t="s">
        <v>91</v>
      </c>
      <c r="C13" s="82" t="s">
        <v>26</v>
      </c>
      <c r="D13" s="52">
        <v>4</v>
      </c>
      <c r="E13" s="86">
        <v>4</v>
      </c>
      <c r="F13" s="40" t="s">
        <v>27</v>
      </c>
      <c r="G13" s="40" t="s">
        <v>28</v>
      </c>
      <c r="H13" s="31">
        <v>1249236600</v>
      </c>
      <c r="I13" s="31">
        <v>1061851110</v>
      </c>
      <c r="J13" s="31">
        <v>187385490</v>
      </c>
      <c r="K13" s="63" t="s">
        <v>87</v>
      </c>
      <c r="L13" s="63" t="s">
        <v>61</v>
      </c>
      <c r="M13" s="63" t="s">
        <v>97</v>
      </c>
      <c r="N13" s="43" t="s">
        <v>29</v>
      </c>
      <c r="O13" s="93" t="s">
        <v>98</v>
      </c>
      <c r="P13" s="136" t="s">
        <v>92</v>
      </c>
      <c r="Q13" s="44" t="s">
        <v>31</v>
      </c>
      <c r="R13" s="135" t="s">
        <v>115</v>
      </c>
      <c r="S13" s="44"/>
      <c r="T13" s="87"/>
      <c r="U13" s="87"/>
      <c r="V13" s="87"/>
      <c r="W13" s="87"/>
      <c r="X13" s="87"/>
    </row>
    <row r="14" spans="1:25" ht="204.75" x14ac:dyDescent="0.2">
      <c r="A14" s="67">
        <v>92</v>
      </c>
      <c r="B14" s="85" t="s">
        <v>93</v>
      </c>
      <c r="C14" s="82" t="s">
        <v>26</v>
      </c>
      <c r="D14" s="52">
        <v>4</v>
      </c>
      <c r="E14" s="86">
        <v>4</v>
      </c>
      <c r="F14" s="40" t="s">
        <v>27</v>
      </c>
      <c r="G14" s="40" t="s">
        <v>28</v>
      </c>
      <c r="H14" s="31">
        <v>821875290</v>
      </c>
      <c r="I14" s="31">
        <v>575312703</v>
      </c>
      <c r="J14" s="31">
        <v>246562587</v>
      </c>
      <c r="K14" s="63" t="s">
        <v>87</v>
      </c>
      <c r="L14" s="63" t="s">
        <v>61</v>
      </c>
      <c r="M14" s="63" t="s">
        <v>97</v>
      </c>
      <c r="N14" s="43" t="s">
        <v>29</v>
      </c>
      <c r="O14" s="93" t="s">
        <v>98</v>
      </c>
      <c r="P14" s="95" t="s">
        <v>92</v>
      </c>
      <c r="Q14" s="45" t="s">
        <v>33</v>
      </c>
      <c r="R14" s="135" t="s">
        <v>115</v>
      </c>
      <c r="S14" s="44"/>
      <c r="T14" s="87"/>
      <c r="U14" s="87"/>
      <c r="V14" s="87"/>
      <c r="W14" s="87"/>
      <c r="X14" s="88"/>
    </row>
    <row r="15" spans="1:25" ht="204.75" x14ac:dyDescent="0.2">
      <c r="A15" s="66">
        <v>93</v>
      </c>
      <c r="B15" s="85" t="s">
        <v>94</v>
      </c>
      <c r="C15" s="82" t="s">
        <v>26</v>
      </c>
      <c r="D15" s="52">
        <v>4</v>
      </c>
      <c r="E15" s="86">
        <v>4</v>
      </c>
      <c r="F15" s="89" t="s">
        <v>27</v>
      </c>
      <c r="G15" s="49" t="s">
        <v>28</v>
      </c>
      <c r="H15" s="31">
        <v>292332613</v>
      </c>
      <c r="I15" s="50">
        <v>200000000</v>
      </c>
      <c r="J15" s="42">
        <v>92332613</v>
      </c>
      <c r="K15" s="63" t="s">
        <v>87</v>
      </c>
      <c r="L15" s="63" t="s">
        <v>61</v>
      </c>
      <c r="M15" s="63" t="s">
        <v>97</v>
      </c>
      <c r="N15" s="43" t="s">
        <v>29</v>
      </c>
      <c r="O15" s="93" t="s">
        <v>98</v>
      </c>
      <c r="P15" s="95" t="s">
        <v>92</v>
      </c>
      <c r="Q15" s="45" t="s">
        <v>35</v>
      </c>
      <c r="R15" s="135" t="s">
        <v>115</v>
      </c>
      <c r="S15" s="44"/>
      <c r="T15" s="87"/>
      <c r="U15" s="87"/>
      <c r="V15" s="87"/>
      <c r="W15" s="87"/>
      <c r="X15" s="88"/>
    </row>
    <row r="16" spans="1:25" s="15" customFormat="1" ht="252" x14ac:dyDescent="0.25">
      <c r="A16" s="27">
        <v>97</v>
      </c>
      <c r="B16" s="81" t="s">
        <v>36</v>
      </c>
      <c r="C16" s="82" t="s">
        <v>26</v>
      </c>
      <c r="D16" s="29">
        <v>4</v>
      </c>
      <c r="E16" s="29">
        <v>4</v>
      </c>
      <c r="F16" s="29" t="s">
        <v>27</v>
      </c>
      <c r="G16" s="49" t="s">
        <v>28</v>
      </c>
      <c r="H16" s="31">
        <v>110930540</v>
      </c>
      <c r="I16" s="41">
        <v>94290959</v>
      </c>
      <c r="J16" s="42">
        <v>16639581</v>
      </c>
      <c r="K16" s="63" t="s">
        <v>64</v>
      </c>
      <c r="L16" s="111" t="s">
        <v>107</v>
      </c>
      <c r="M16" s="111" t="s">
        <v>108</v>
      </c>
      <c r="N16" s="43" t="s">
        <v>29</v>
      </c>
      <c r="O16" s="93" t="s">
        <v>99</v>
      </c>
      <c r="P16" s="94" t="s">
        <v>100</v>
      </c>
      <c r="Q16" s="44" t="s">
        <v>31</v>
      </c>
      <c r="R16" s="135" t="s">
        <v>116</v>
      </c>
      <c r="S16" s="46" t="s">
        <v>37</v>
      </c>
      <c r="T16" s="47"/>
      <c r="U16" s="47"/>
      <c r="V16" s="47"/>
      <c r="W16" s="47"/>
      <c r="X16" s="48"/>
    </row>
    <row r="17" spans="1:25" ht="252" x14ac:dyDescent="0.2">
      <c r="A17" s="38">
        <v>98</v>
      </c>
      <c r="B17" s="81" t="s">
        <v>38</v>
      </c>
      <c r="C17" s="82" t="s">
        <v>26</v>
      </c>
      <c r="D17" s="29">
        <v>4</v>
      </c>
      <c r="E17" s="29">
        <v>4</v>
      </c>
      <c r="F17" s="29" t="s">
        <v>27</v>
      </c>
      <c r="G17" s="49" t="s">
        <v>28</v>
      </c>
      <c r="H17" s="31">
        <v>67268610</v>
      </c>
      <c r="I17" s="50">
        <v>47088027</v>
      </c>
      <c r="J17" s="42">
        <v>20180583</v>
      </c>
      <c r="K17" s="63" t="s">
        <v>64</v>
      </c>
      <c r="L17" s="111" t="s">
        <v>107</v>
      </c>
      <c r="M17" s="111" t="s">
        <v>108</v>
      </c>
      <c r="N17" s="43" t="s">
        <v>29</v>
      </c>
      <c r="O17" s="93" t="s">
        <v>99</v>
      </c>
      <c r="P17" s="94" t="s">
        <v>100</v>
      </c>
      <c r="Q17" s="44" t="s">
        <v>33</v>
      </c>
      <c r="R17" s="135" t="s">
        <v>116</v>
      </c>
      <c r="S17" s="46" t="s">
        <v>37</v>
      </c>
      <c r="T17" s="47"/>
      <c r="U17" s="47"/>
      <c r="V17" s="47"/>
      <c r="W17" s="47"/>
      <c r="X17" s="48"/>
    </row>
    <row r="18" spans="1:25" ht="220.5" x14ac:dyDescent="0.2">
      <c r="A18" s="112">
        <v>99</v>
      </c>
      <c r="B18" s="113" t="s">
        <v>39</v>
      </c>
      <c r="C18" s="114" t="s">
        <v>26</v>
      </c>
      <c r="D18" s="115">
        <v>4</v>
      </c>
      <c r="E18" s="115">
        <v>4</v>
      </c>
      <c r="F18" s="115" t="s">
        <v>27</v>
      </c>
      <c r="G18" s="116" t="s">
        <v>28</v>
      </c>
      <c r="H18" s="117">
        <v>352960780</v>
      </c>
      <c r="I18" s="118">
        <v>300016663</v>
      </c>
      <c r="J18" s="119">
        <v>52944117</v>
      </c>
      <c r="K18" s="109" t="s">
        <v>72</v>
      </c>
      <c r="L18" s="109" t="s">
        <v>66</v>
      </c>
      <c r="M18" s="109" t="s">
        <v>73</v>
      </c>
      <c r="N18" s="120" t="s">
        <v>29</v>
      </c>
      <c r="O18" s="121" t="s">
        <v>101</v>
      </c>
      <c r="P18" s="122" t="s">
        <v>40</v>
      </c>
      <c r="Q18" s="123" t="s">
        <v>31</v>
      </c>
      <c r="R18" s="123" t="s">
        <v>41</v>
      </c>
      <c r="S18" s="124" t="s">
        <v>42</v>
      </c>
      <c r="T18" s="125"/>
      <c r="U18" s="125"/>
      <c r="V18" s="125"/>
      <c r="W18" s="125"/>
      <c r="X18" s="126"/>
    </row>
    <row r="19" spans="1:25" ht="220.5" x14ac:dyDescent="0.25">
      <c r="A19" s="127">
        <v>100</v>
      </c>
      <c r="B19" s="128" t="s">
        <v>43</v>
      </c>
      <c r="C19" s="129" t="s">
        <v>26</v>
      </c>
      <c r="D19" s="115">
        <v>4</v>
      </c>
      <c r="E19" s="115">
        <v>4</v>
      </c>
      <c r="F19" s="115" t="s">
        <v>27</v>
      </c>
      <c r="G19" s="130" t="s">
        <v>28</v>
      </c>
      <c r="H19" s="117">
        <v>239165880</v>
      </c>
      <c r="I19" s="131">
        <v>167416116</v>
      </c>
      <c r="J19" s="131">
        <v>71749764</v>
      </c>
      <c r="K19" s="109" t="s">
        <v>72</v>
      </c>
      <c r="L19" s="109" t="s">
        <v>66</v>
      </c>
      <c r="M19" s="109" t="s">
        <v>73</v>
      </c>
      <c r="N19" s="132" t="s">
        <v>29</v>
      </c>
      <c r="O19" s="128" t="s">
        <v>102</v>
      </c>
      <c r="P19" s="128" t="s">
        <v>40</v>
      </c>
      <c r="Q19" s="133" t="s">
        <v>33</v>
      </c>
      <c r="R19" s="128" t="s">
        <v>41</v>
      </c>
      <c r="S19" s="115" t="s">
        <v>42</v>
      </c>
      <c r="T19" s="115"/>
      <c r="U19" s="115"/>
      <c r="V19" s="115"/>
      <c r="W19" s="115"/>
      <c r="X19" s="134"/>
    </row>
    <row r="20" spans="1:25" ht="409.5" x14ac:dyDescent="0.2">
      <c r="A20" s="66">
        <v>101</v>
      </c>
      <c r="B20" s="51" t="s">
        <v>84</v>
      </c>
      <c r="C20" s="51" t="s">
        <v>26</v>
      </c>
      <c r="D20" s="29">
        <v>4</v>
      </c>
      <c r="E20" s="29">
        <v>4</v>
      </c>
      <c r="F20" s="29" t="s">
        <v>44</v>
      </c>
      <c r="G20" s="53" t="s">
        <v>28</v>
      </c>
      <c r="H20" s="31">
        <v>914691800</v>
      </c>
      <c r="I20" s="102">
        <v>777488030</v>
      </c>
      <c r="J20" s="103">
        <v>137203770</v>
      </c>
      <c r="K20" s="63" t="s">
        <v>86</v>
      </c>
      <c r="L20" s="63" t="s">
        <v>87</v>
      </c>
      <c r="M20" s="63" t="s">
        <v>90</v>
      </c>
      <c r="N20" s="54" t="s">
        <v>29</v>
      </c>
      <c r="O20" s="51" t="s">
        <v>45</v>
      </c>
      <c r="P20" s="51" t="s">
        <v>46</v>
      </c>
      <c r="Q20" s="55" t="s">
        <v>47</v>
      </c>
      <c r="R20" s="51" t="s">
        <v>119</v>
      </c>
      <c r="S20" s="52" t="s">
        <v>48</v>
      </c>
      <c r="T20" s="56"/>
      <c r="U20" s="56"/>
      <c r="V20" s="56"/>
      <c r="W20" s="56"/>
      <c r="X20" s="76"/>
    </row>
    <row r="21" spans="1:25" ht="409.5" x14ac:dyDescent="0.2">
      <c r="A21" s="67">
        <v>102</v>
      </c>
      <c r="B21" s="51" t="s">
        <v>85</v>
      </c>
      <c r="C21" s="51" t="s">
        <v>26</v>
      </c>
      <c r="D21" s="29">
        <v>4</v>
      </c>
      <c r="E21" s="29">
        <v>4</v>
      </c>
      <c r="F21" s="29" t="s">
        <v>44</v>
      </c>
      <c r="G21" s="53" t="s">
        <v>28</v>
      </c>
      <c r="H21" s="102">
        <v>494307270</v>
      </c>
      <c r="I21" s="102">
        <v>346015089</v>
      </c>
      <c r="J21" s="103">
        <v>148292181</v>
      </c>
      <c r="K21" s="63" t="s">
        <v>86</v>
      </c>
      <c r="L21" s="63" t="s">
        <v>87</v>
      </c>
      <c r="M21" s="63" t="s">
        <v>90</v>
      </c>
      <c r="N21" s="54" t="s">
        <v>29</v>
      </c>
      <c r="O21" s="51" t="s">
        <v>45</v>
      </c>
      <c r="P21" s="51" t="s">
        <v>46</v>
      </c>
      <c r="Q21" s="52" t="s">
        <v>49</v>
      </c>
      <c r="R21" s="51" t="s">
        <v>119</v>
      </c>
      <c r="S21" s="52" t="s">
        <v>48</v>
      </c>
      <c r="T21" s="56"/>
      <c r="U21" s="56"/>
      <c r="V21" s="56"/>
      <c r="W21" s="56"/>
      <c r="X21" s="76"/>
    </row>
    <row r="22" spans="1:25" ht="220.5" x14ac:dyDescent="0.2">
      <c r="A22" s="27">
        <v>103</v>
      </c>
      <c r="B22" s="81" t="s">
        <v>63</v>
      </c>
      <c r="C22" s="82" t="s">
        <v>26</v>
      </c>
      <c r="D22" s="29">
        <v>4</v>
      </c>
      <c r="E22" s="29">
        <v>4</v>
      </c>
      <c r="F22" s="29" t="s">
        <v>27</v>
      </c>
      <c r="G22" s="49" t="s">
        <v>28</v>
      </c>
      <c r="H22" s="31">
        <v>2351568620</v>
      </c>
      <c r="I22" s="50">
        <v>1998833327</v>
      </c>
      <c r="J22" s="42">
        <v>352735293</v>
      </c>
      <c r="K22" s="63" t="s">
        <v>66</v>
      </c>
      <c r="L22" s="63" t="s">
        <v>103</v>
      </c>
      <c r="M22" s="63" t="s">
        <v>104</v>
      </c>
      <c r="N22" s="43" t="s">
        <v>29</v>
      </c>
      <c r="O22" s="93" t="s">
        <v>101</v>
      </c>
      <c r="P22" s="99" t="s">
        <v>50</v>
      </c>
      <c r="Q22" s="45" t="s">
        <v>31</v>
      </c>
      <c r="R22" s="135" t="s">
        <v>118</v>
      </c>
      <c r="S22" s="46" t="s">
        <v>37</v>
      </c>
      <c r="T22" s="47"/>
      <c r="U22" s="47"/>
      <c r="V22" s="47"/>
      <c r="W22" s="47"/>
      <c r="X22" s="48"/>
      <c r="Y22" s="108"/>
    </row>
    <row r="23" spans="1:25" ht="220.5" x14ac:dyDescent="0.2">
      <c r="A23" s="38">
        <v>104</v>
      </c>
      <c r="B23" s="81" t="s">
        <v>51</v>
      </c>
      <c r="C23" s="82" t="s">
        <v>26</v>
      </c>
      <c r="D23" s="29">
        <v>4</v>
      </c>
      <c r="E23" s="29">
        <v>4</v>
      </c>
      <c r="F23" s="29" t="s">
        <v>27</v>
      </c>
      <c r="G23" s="49" t="s">
        <v>28</v>
      </c>
      <c r="H23" s="31">
        <v>1509248260</v>
      </c>
      <c r="I23" s="50">
        <v>1056473782</v>
      </c>
      <c r="J23" s="42">
        <v>452774478</v>
      </c>
      <c r="K23" s="63" t="s">
        <v>66</v>
      </c>
      <c r="L23" s="63" t="s">
        <v>103</v>
      </c>
      <c r="M23" s="63" t="s">
        <v>104</v>
      </c>
      <c r="N23" s="43" t="s">
        <v>29</v>
      </c>
      <c r="O23" s="93" t="s">
        <v>101</v>
      </c>
      <c r="P23" s="99" t="s">
        <v>50</v>
      </c>
      <c r="Q23" s="44" t="s">
        <v>33</v>
      </c>
      <c r="R23" s="135" t="s">
        <v>118</v>
      </c>
      <c r="S23" s="46" t="s">
        <v>37</v>
      </c>
      <c r="T23" s="47"/>
      <c r="U23" s="47"/>
      <c r="V23" s="47"/>
      <c r="W23" s="47"/>
      <c r="X23" s="48"/>
      <c r="Y23" s="107"/>
    </row>
    <row r="24" spans="1:25" ht="221.25" thickBot="1" x14ac:dyDescent="0.25">
      <c r="A24" s="57">
        <v>105</v>
      </c>
      <c r="B24" s="83" t="s">
        <v>52</v>
      </c>
      <c r="C24" s="84" t="s">
        <v>26</v>
      </c>
      <c r="D24" s="29">
        <v>4</v>
      </c>
      <c r="E24" s="29">
        <v>4</v>
      </c>
      <c r="F24" s="29" t="s">
        <v>27</v>
      </c>
      <c r="G24" s="68" t="s">
        <v>28</v>
      </c>
      <c r="H24" s="92">
        <v>1142336705</v>
      </c>
      <c r="I24" s="92">
        <v>781532170</v>
      </c>
      <c r="J24" s="92">
        <v>360804535</v>
      </c>
      <c r="K24" s="63" t="s">
        <v>66</v>
      </c>
      <c r="L24" s="63" t="s">
        <v>103</v>
      </c>
      <c r="M24" s="63" t="s">
        <v>104</v>
      </c>
      <c r="N24" s="70" t="s">
        <v>29</v>
      </c>
      <c r="O24" s="104" t="s">
        <v>101</v>
      </c>
      <c r="P24" s="100" t="s">
        <v>50</v>
      </c>
      <c r="Q24" s="59" t="s">
        <v>35</v>
      </c>
      <c r="R24" s="135" t="s">
        <v>118</v>
      </c>
      <c r="S24" s="72" t="s">
        <v>37</v>
      </c>
      <c r="T24" s="58"/>
      <c r="U24" s="58"/>
      <c r="V24" s="58"/>
      <c r="W24" s="58"/>
      <c r="X24" s="78"/>
    </row>
    <row r="25" spans="1:25" ht="220.5" customHeight="1" x14ac:dyDescent="0.2">
      <c r="A25" s="66">
        <v>115</v>
      </c>
      <c r="B25" s="51" t="s">
        <v>95</v>
      </c>
      <c r="C25" s="51" t="s">
        <v>26</v>
      </c>
      <c r="D25" s="29">
        <v>4</v>
      </c>
      <c r="E25" s="29">
        <v>4</v>
      </c>
      <c r="F25" s="29" t="s">
        <v>44</v>
      </c>
      <c r="G25" s="53" t="s">
        <v>28</v>
      </c>
      <c r="H25" s="31">
        <v>764705900</v>
      </c>
      <c r="I25" s="102">
        <v>650000015</v>
      </c>
      <c r="J25" s="103">
        <v>114705885</v>
      </c>
      <c r="K25" s="63" t="s">
        <v>86</v>
      </c>
      <c r="L25" s="63" t="s">
        <v>87</v>
      </c>
      <c r="M25" s="63" t="s">
        <v>90</v>
      </c>
      <c r="N25" s="54" t="s">
        <v>29</v>
      </c>
      <c r="O25" s="51" t="s">
        <v>45</v>
      </c>
      <c r="P25" s="51" t="s">
        <v>46</v>
      </c>
      <c r="Q25" s="55" t="s">
        <v>88</v>
      </c>
      <c r="R25" s="51" t="s">
        <v>119</v>
      </c>
      <c r="S25" s="52" t="s">
        <v>48</v>
      </c>
      <c r="T25" s="56"/>
      <c r="U25" s="56"/>
      <c r="V25" s="56"/>
      <c r="W25" s="56"/>
      <c r="X25" s="105"/>
    </row>
    <row r="26" spans="1:25" ht="409.6" thickBot="1" x14ac:dyDescent="0.25">
      <c r="A26" s="67">
        <v>116</v>
      </c>
      <c r="B26" s="51" t="s">
        <v>96</v>
      </c>
      <c r="C26" s="51" t="s">
        <v>26</v>
      </c>
      <c r="D26" s="29">
        <v>4</v>
      </c>
      <c r="E26" s="29">
        <v>4</v>
      </c>
      <c r="F26" s="29" t="s">
        <v>44</v>
      </c>
      <c r="G26" s="53" t="s">
        <v>28</v>
      </c>
      <c r="H26" s="102">
        <v>285714290</v>
      </c>
      <c r="I26" s="102">
        <v>200000003</v>
      </c>
      <c r="J26" s="103">
        <v>85714287</v>
      </c>
      <c r="K26" s="63" t="s">
        <v>86</v>
      </c>
      <c r="L26" s="63" t="s">
        <v>87</v>
      </c>
      <c r="M26" s="63" t="s">
        <v>90</v>
      </c>
      <c r="N26" s="54" t="s">
        <v>29</v>
      </c>
      <c r="O26" s="51" t="s">
        <v>45</v>
      </c>
      <c r="P26" s="51" t="s">
        <v>46</v>
      </c>
      <c r="Q26" s="52" t="s">
        <v>89</v>
      </c>
      <c r="R26" s="51" t="s">
        <v>120</v>
      </c>
      <c r="S26" s="52" t="s">
        <v>48</v>
      </c>
      <c r="T26" s="56"/>
      <c r="U26" s="56"/>
      <c r="V26" s="56"/>
      <c r="W26" s="56"/>
      <c r="X26" s="106"/>
    </row>
  </sheetData>
  <mergeCells count="5">
    <mergeCell ref="G1:O2"/>
    <mergeCell ref="A5:F5"/>
    <mergeCell ref="G5:N5"/>
    <mergeCell ref="O5:R5"/>
    <mergeCell ref="S5:X5"/>
  </mergeCells>
  <phoneticPr fontId="19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9BDC-4C36-43DD-8E32-8896AB571D1B}">
  <dimension ref="A1:Y55"/>
  <sheetViews>
    <sheetView zoomScale="75" zoomScaleNormal="75" workbookViewId="0">
      <pane xSplit="2" ySplit="6" topLeftCell="G17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RowHeight="15.75" x14ac:dyDescent="0.25"/>
  <cols>
    <col min="1" max="1" width="17.28515625" style="138" customWidth="1"/>
    <col min="2" max="2" width="67.7109375" style="139" customWidth="1"/>
    <col min="3" max="3" width="17.7109375" style="138" customWidth="1"/>
    <col min="4" max="4" width="15.42578125" style="143" customWidth="1"/>
    <col min="5" max="5" width="15.5703125" style="139" customWidth="1"/>
    <col min="6" max="6" width="13.42578125" style="139" customWidth="1"/>
    <col min="7" max="7" width="14.85546875" style="138" bestFit="1" customWidth="1"/>
    <col min="8" max="9" width="20.7109375" style="142" customWidth="1"/>
    <col min="10" max="10" width="21.42578125" style="141" bestFit="1" customWidth="1"/>
    <col min="11" max="13" width="19.5703125" style="140" customWidth="1"/>
    <col min="14" max="14" width="17.28515625" style="138" customWidth="1"/>
    <col min="15" max="15" width="41.28515625" style="138" customWidth="1"/>
    <col min="16" max="16" width="45.5703125" style="138" customWidth="1"/>
    <col min="17" max="17" width="26.7109375" style="139" customWidth="1"/>
    <col min="18" max="18" width="44.7109375" style="138" customWidth="1"/>
    <col min="19" max="19" width="31" style="138" customWidth="1"/>
    <col min="20" max="20" width="10.42578125" style="138" customWidth="1"/>
    <col min="21" max="21" width="21.5703125" style="138" customWidth="1"/>
    <col min="22" max="22" width="13.28515625" style="138" customWidth="1"/>
    <col min="23" max="23" width="13" style="138" customWidth="1"/>
    <col min="24" max="24" width="38.7109375" style="138" customWidth="1"/>
    <col min="25" max="16384" width="9.140625" style="138"/>
  </cols>
  <sheetData>
    <row r="1" spans="1:25" ht="15" customHeight="1" x14ac:dyDescent="0.25">
      <c r="B1" s="138"/>
      <c r="G1" s="435" t="s">
        <v>292</v>
      </c>
      <c r="H1" s="435"/>
      <c r="I1" s="435"/>
      <c r="J1" s="435"/>
      <c r="K1" s="435"/>
      <c r="L1" s="435"/>
      <c r="M1" s="435"/>
      <c r="N1" s="435"/>
      <c r="O1" s="435"/>
      <c r="S1" s="342"/>
    </row>
    <row r="2" spans="1:25" ht="15" customHeight="1" x14ac:dyDescent="0.25">
      <c r="B2" s="138"/>
      <c r="G2" s="435"/>
      <c r="H2" s="435"/>
      <c r="I2" s="435"/>
      <c r="J2" s="435"/>
      <c r="K2" s="435"/>
      <c r="L2" s="435"/>
      <c r="M2" s="435"/>
      <c r="N2" s="435"/>
      <c r="O2" s="435"/>
      <c r="S2" s="342"/>
    </row>
    <row r="3" spans="1:25" ht="21" customHeight="1" x14ac:dyDescent="0.35">
      <c r="B3" s="138"/>
      <c r="D3" s="341"/>
      <c r="E3" s="335"/>
      <c r="F3" s="335"/>
      <c r="G3" s="340"/>
      <c r="H3" s="339"/>
      <c r="I3" s="338"/>
      <c r="J3" s="138"/>
      <c r="K3" s="337"/>
      <c r="L3" s="337"/>
      <c r="M3" s="337"/>
      <c r="N3" s="335"/>
      <c r="O3" s="335"/>
      <c r="P3" s="335"/>
      <c r="Q3" s="335"/>
      <c r="R3" s="335"/>
      <c r="S3" s="336"/>
      <c r="T3" s="335"/>
      <c r="U3" s="335"/>
      <c r="V3" s="335"/>
      <c r="W3" s="335"/>
      <c r="X3" s="335"/>
    </row>
    <row r="4" spans="1:25" s="142" customFormat="1" ht="21.75" thickBot="1" x14ac:dyDescent="0.25">
      <c r="A4" s="334"/>
      <c r="B4" s="333"/>
      <c r="C4" s="330"/>
      <c r="D4" s="330"/>
      <c r="E4" s="330"/>
      <c r="F4" s="330"/>
      <c r="G4" s="330"/>
      <c r="H4" s="332"/>
      <c r="I4" s="330"/>
      <c r="J4" s="330"/>
      <c r="K4" s="331"/>
      <c r="L4" s="331"/>
      <c r="M4" s="331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</row>
    <row r="5" spans="1:25" ht="15" x14ac:dyDescent="0.25">
      <c r="A5" s="423" t="s">
        <v>0</v>
      </c>
      <c r="B5" s="424"/>
      <c r="C5" s="424"/>
      <c r="D5" s="424"/>
      <c r="E5" s="424"/>
      <c r="F5" s="425"/>
      <c r="G5" s="426" t="s">
        <v>1</v>
      </c>
      <c r="H5" s="427"/>
      <c r="I5" s="427"/>
      <c r="J5" s="427"/>
      <c r="K5" s="427"/>
      <c r="L5" s="427"/>
      <c r="M5" s="427"/>
      <c r="N5" s="428"/>
      <c r="O5" s="429" t="s">
        <v>2</v>
      </c>
      <c r="P5" s="430"/>
      <c r="Q5" s="430"/>
      <c r="R5" s="431"/>
      <c r="S5" s="432" t="s">
        <v>3</v>
      </c>
      <c r="T5" s="433"/>
      <c r="U5" s="433"/>
      <c r="V5" s="433"/>
      <c r="W5" s="433"/>
      <c r="X5" s="434"/>
    </row>
    <row r="6" spans="1:25" s="139" customFormat="1" ht="114.75" customHeight="1" x14ac:dyDescent="0.25">
      <c r="A6" s="329" t="s">
        <v>4</v>
      </c>
      <c r="B6" s="328" t="s">
        <v>5</v>
      </c>
      <c r="C6" s="328" t="s">
        <v>6</v>
      </c>
      <c r="D6" s="328" t="s">
        <v>7</v>
      </c>
      <c r="E6" s="328" t="s">
        <v>8</v>
      </c>
      <c r="F6" s="328" t="s">
        <v>9</v>
      </c>
      <c r="G6" s="325" t="s">
        <v>10</v>
      </c>
      <c r="H6" s="325" t="s">
        <v>11</v>
      </c>
      <c r="I6" s="325" t="s">
        <v>12</v>
      </c>
      <c r="J6" s="327" t="s">
        <v>13</v>
      </c>
      <c r="K6" s="326" t="s">
        <v>67</v>
      </c>
      <c r="L6" s="326" t="s">
        <v>60</v>
      </c>
      <c r="M6" s="326" t="s">
        <v>68</v>
      </c>
      <c r="N6" s="325" t="s">
        <v>14</v>
      </c>
      <c r="O6" s="324" t="s">
        <v>15</v>
      </c>
      <c r="P6" s="324" t="s">
        <v>16</v>
      </c>
      <c r="Q6" s="324" t="s">
        <v>17</v>
      </c>
      <c r="R6" s="324" t="s">
        <v>18</v>
      </c>
      <c r="S6" s="323" t="s">
        <v>19</v>
      </c>
      <c r="T6" s="323" t="s">
        <v>20</v>
      </c>
      <c r="U6" s="323" t="s">
        <v>21</v>
      </c>
      <c r="V6" s="323" t="s">
        <v>22</v>
      </c>
      <c r="W6" s="323" t="s">
        <v>23</v>
      </c>
      <c r="X6" s="322" t="s">
        <v>24</v>
      </c>
    </row>
    <row r="7" spans="1:25" ht="193.5" customHeight="1" x14ac:dyDescent="0.25">
      <c r="A7" s="186">
        <v>45</v>
      </c>
      <c r="B7" s="176" t="s">
        <v>121</v>
      </c>
      <c r="C7" s="176" t="s">
        <v>26</v>
      </c>
      <c r="D7" s="175">
        <v>1</v>
      </c>
      <c r="E7" s="175">
        <v>1</v>
      </c>
      <c r="F7" s="175" t="s">
        <v>54</v>
      </c>
      <c r="G7" s="174" t="s">
        <v>28</v>
      </c>
      <c r="H7" s="181">
        <v>554675380</v>
      </c>
      <c r="I7" s="182">
        <v>471474073</v>
      </c>
      <c r="J7" s="181">
        <v>83201307</v>
      </c>
      <c r="K7" s="179" t="s">
        <v>122</v>
      </c>
      <c r="L7" s="236" t="s">
        <v>64</v>
      </c>
      <c r="M7" s="179" t="s">
        <v>97</v>
      </c>
      <c r="N7" s="178" t="s">
        <v>29</v>
      </c>
      <c r="O7" s="191" t="s">
        <v>123</v>
      </c>
      <c r="P7" s="191" t="s">
        <v>124</v>
      </c>
      <c r="Q7" s="177" t="s">
        <v>47</v>
      </c>
      <c r="R7" s="191" t="s">
        <v>58</v>
      </c>
      <c r="S7" s="191" t="s">
        <v>125</v>
      </c>
      <c r="T7" s="321"/>
      <c r="U7" s="191"/>
      <c r="V7" s="191"/>
      <c r="W7" s="191"/>
      <c r="X7" s="320"/>
    </row>
    <row r="8" spans="1:25" ht="195" customHeight="1" x14ac:dyDescent="0.25">
      <c r="A8" s="186">
        <v>46</v>
      </c>
      <c r="B8" s="176" t="s">
        <v>126</v>
      </c>
      <c r="C8" s="176" t="s">
        <v>26</v>
      </c>
      <c r="D8" s="175">
        <v>1</v>
      </c>
      <c r="E8" s="175">
        <v>1</v>
      </c>
      <c r="F8" s="175" t="s">
        <v>54</v>
      </c>
      <c r="G8" s="174" t="s">
        <v>28</v>
      </c>
      <c r="H8" s="181">
        <v>2003629520</v>
      </c>
      <c r="I8" s="182">
        <v>1402540664</v>
      </c>
      <c r="J8" s="181">
        <v>601088856</v>
      </c>
      <c r="K8" s="179" t="s">
        <v>122</v>
      </c>
      <c r="L8" s="179" t="s">
        <v>64</v>
      </c>
      <c r="M8" s="179" t="s">
        <v>97</v>
      </c>
      <c r="N8" s="178" t="s">
        <v>29</v>
      </c>
      <c r="O8" s="191" t="s">
        <v>123</v>
      </c>
      <c r="P8" s="191" t="s">
        <v>124</v>
      </c>
      <c r="Q8" s="175" t="s">
        <v>49</v>
      </c>
      <c r="R8" s="191" t="s">
        <v>58</v>
      </c>
      <c r="S8" s="191" t="s">
        <v>125</v>
      </c>
      <c r="T8" s="218"/>
      <c r="U8" s="191"/>
      <c r="V8" s="191"/>
      <c r="W8" s="191"/>
      <c r="X8" s="320"/>
    </row>
    <row r="9" spans="1:25" ht="173.25" x14ac:dyDescent="0.25">
      <c r="A9" s="186">
        <v>47</v>
      </c>
      <c r="B9" s="176" t="s">
        <v>127</v>
      </c>
      <c r="C9" s="176" t="s">
        <v>26</v>
      </c>
      <c r="D9" s="175">
        <v>1</v>
      </c>
      <c r="E9" s="175">
        <v>1</v>
      </c>
      <c r="F9" s="202" t="s">
        <v>54</v>
      </c>
      <c r="G9" s="174" t="s">
        <v>28</v>
      </c>
      <c r="H9" s="181">
        <v>1672959654</v>
      </c>
      <c r="I9" s="182">
        <v>1104345762</v>
      </c>
      <c r="J9" s="181">
        <v>568613892</v>
      </c>
      <c r="K9" s="179" t="s">
        <v>122</v>
      </c>
      <c r="L9" s="179" t="s">
        <v>64</v>
      </c>
      <c r="M9" s="179" t="s">
        <v>97</v>
      </c>
      <c r="N9" s="178" t="s">
        <v>29</v>
      </c>
      <c r="O9" s="191" t="s">
        <v>128</v>
      </c>
      <c r="P9" s="191" t="s">
        <v>124</v>
      </c>
      <c r="Q9" s="191" t="s">
        <v>57</v>
      </c>
      <c r="R9" s="191" t="s">
        <v>58</v>
      </c>
      <c r="S9" s="191" t="s">
        <v>125</v>
      </c>
      <c r="T9" s="218"/>
      <c r="U9" s="191"/>
      <c r="V9" s="191"/>
      <c r="W9" s="191"/>
      <c r="X9" s="319"/>
    </row>
    <row r="10" spans="1:25" ht="189" x14ac:dyDescent="0.25">
      <c r="A10" s="186">
        <v>48</v>
      </c>
      <c r="B10" s="176" t="s">
        <v>129</v>
      </c>
      <c r="C10" s="176" t="s">
        <v>130</v>
      </c>
      <c r="D10" s="175">
        <v>5</v>
      </c>
      <c r="E10" s="175">
        <v>5</v>
      </c>
      <c r="F10" s="202" t="s">
        <v>131</v>
      </c>
      <c r="G10" s="174" t="s">
        <v>28</v>
      </c>
      <c r="H10" s="275" t="s">
        <v>132</v>
      </c>
      <c r="I10" s="275" t="s">
        <v>133</v>
      </c>
      <c r="J10" s="274" t="s">
        <v>134</v>
      </c>
      <c r="K10" s="179" t="s">
        <v>135</v>
      </c>
      <c r="L10" s="179" t="s">
        <v>136</v>
      </c>
      <c r="M10" s="180" t="s">
        <v>137</v>
      </c>
      <c r="N10" s="178" t="s">
        <v>29</v>
      </c>
      <c r="O10" s="268" t="s">
        <v>138</v>
      </c>
      <c r="P10" s="268" t="s">
        <v>139</v>
      </c>
      <c r="Q10" s="271" t="s">
        <v>140</v>
      </c>
      <c r="R10" s="268" t="s">
        <v>141</v>
      </c>
      <c r="S10" s="268" t="s">
        <v>142</v>
      </c>
      <c r="T10" s="270" t="s">
        <v>143</v>
      </c>
      <c r="U10" s="270" t="s">
        <v>143</v>
      </c>
      <c r="V10" s="270" t="s">
        <v>143</v>
      </c>
      <c r="W10" s="270" t="s">
        <v>143</v>
      </c>
      <c r="X10" s="318" t="s">
        <v>143</v>
      </c>
    </row>
    <row r="11" spans="1:25" ht="189" customHeight="1" x14ac:dyDescent="0.25">
      <c r="A11" s="186">
        <v>51</v>
      </c>
      <c r="B11" s="176" t="s">
        <v>144</v>
      </c>
      <c r="C11" s="176" t="s">
        <v>26</v>
      </c>
      <c r="D11" s="175">
        <v>4</v>
      </c>
      <c r="E11" s="175">
        <v>4</v>
      </c>
      <c r="F11" s="175" t="s">
        <v>75</v>
      </c>
      <c r="G11" s="183" t="s">
        <v>28</v>
      </c>
      <c r="H11" s="182">
        <v>1437063730</v>
      </c>
      <c r="I11" s="182">
        <v>1005944611</v>
      </c>
      <c r="J11" s="313">
        <v>431119119</v>
      </c>
      <c r="K11" s="179" t="s">
        <v>145</v>
      </c>
      <c r="L11" s="179" t="s">
        <v>122</v>
      </c>
      <c r="M11" s="179" t="s">
        <v>62</v>
      </c>
      <c r="N11" s="178" t="s">
        <v>29</v>
      </c>
      <c r="O11" s="176" t="s">
        <v>146</v>
      </c>
      <c r="P11" s="176" t="s">
        <v>147</v>
      </c>
      <c r="Q11" s="177" t="s">
        <v>47</v>
      </c>
      <c r="R11" s="176" t="s">
        <v>148</v>
      </c>
      <c r="S11" s="175" t="s">
        <v>42</v>
      </c>
      <c r="T11" s="317"/>
      <c r="U11" s="174" t="s">
        <v>149</v>
      </c>
      <c r="V11" s="174"/>
      <c r="W11" s="174"/>
      <c r="X11" s="316"/>
    </row>
    <row r="12" spans="1:25" ht="189" customHeight="1" x14ac:dyDescent="0.25">
      <c r="A12" s="186">
        <v>52</v>
      </c>
      <c r="B12" s="311" t="s">
        <v>150</v>
      </c>
      <c r="C12" s="311" t="s">
        <v>26</v>
      </c>
      <c r="D12" s="310">
        <v>4</v>
      </c>
      <c r="E12" s="310">
        <v>4</v>
      </c>
      <c r="F12" s="310" t="s">
        <v>75</v>
      </c>
      <c r="G12" s="315" t="s">
        <v>28</v>
      </c>
      <c r="H12" s="314">
        <v>1030016000</v>
      </c>
      <c r="I12" s="314">
        <v>566508800</v>
      </c>
      <c r="J12" s="313">
        <v>463507200</v>
      </c>
      <c r="K12" s="179" t="s">
        <v>145</v>
      </c>
      <c r="L12" s="179" t="s">
        <v>122</v>
      </c>
      <c r="M12" s="179" t="s">
        <v>62</v>
      </c>
      <c r="N12" s="312" t="s">
        <v>29</v>
      </c>
      <c r="O12" s="311" t="s">
        <v>146</v>
      </c>
      <c r="P12" s="311" t="s">
        <v>147</v>
      </c>
      <c r="Q12" s="310" t="s">
        <v>49</v>
      </c>
      <c r="R12" s="311" t="s">
        <v>148</v>
      </c>
      <c r="S12" s="310" t="s">
        <v>42</v>
      </c>
      <c r="T12" s="309"/>
      <c r="U12" s="309" t="s">
        <v>149</v>
      </c>
      <c r="V12" s="309"/>
      <c r="W12" s="309"/>
      <c r="X12" s="308"/>
    </row>
    <row r="13" spans="1:25" ht="189" customHeight="1" x14ac:dyDescent="0.25">
      <c r="A13" s="307">
        <v>56</v>
      </c>
      <c r="B13" s="306" t="s">
        <v>151</v>
      </c>
      <c r="C13" s="305" t="s">
        <v>26</v>
      </c>
      <c r="D13" s="175">
        <v>4</v>
      </c>
      <c r="E13" s="175">
        <v>4</v>
      </c>
      <c r="F13" s="304" t="s">
        <v>27</v>
      </c>
      <c r="G13" s="304" t="s">
        <v>28</v>
      </c>
      <c r="H13" s="303" t="s">
        <v>152</v>
      </c>
      <c r="I13" s="303" t="s">
        <v>153</v>
      </c>
      <c r="J13" s="303" t="s">
        <v>154</v>
      </c>
      <c r="K13" s="179" t="s">
        <v>136</v>
      </c>
      <c r="L13" s="179" t="s">
        <v>155</v>
      </c>
      <c r="M13" s="230" t="s">
        <v>156</v>
      </c>
      <c r="N13" s="251" t="s">
        <v>29</v>
      </c>
      <c r="O13" s="250" t="s">
        <v>157</v>
      </c>
      <c r="P13" s="249" t="s">
        <v>158</v>
      </c>
      <c r="Q13" s="191" t="s">
        <v>31</v>
      </c>
      <c r="R13" s="302" t="s">
        <v>159</v>
      </c>
      <c r="S13" s="191" t="s">
        <v>37</v>
      </c>
      <c r="T13" s="218"/>
      <c r="U13" s="218"/>
      <c r="V13" s="218"/>
      <c r="W13" s="218"/>
      <c r="X13" s="301"/>
    </row>
    <row r="14" spans="1:25" ht="189" customHeight="1" x14ac:dyDescent="0.25">
      <c r="A14" s="307">
        <v>57</v>
      </c>
      <c r="B14" s="306" t="s">
        <v>160</v>
      </c>
      <c r="C14" s="305" t="s">
        <v>26</v>
      </c>
      <c r="D14" s="175">
        <v>4</v>
      </c>
      <c r="E14" s="175">
        <v>4</v>
      </c>
      <c r="F14" s="304" t="s">
        <v>27</v>
      </c>
      <c r="G14" s="304" t="s">
        <v>28</v>
      </c>
      <c r="H14" s="303" t="s">
        <v>161</v>
      </c>
      <c r="I14" s="303" t="s">
        <v>162</v>
      </c>
      <c r="J14" s="303" t="s">
        <v>163</v>
      </c>
      <c r="K14" s="179" t="s">
        <v>136</v>
      </c>
      <c r="L14" s="179" t="s">
        <v>155</v>
      </c>
      <c r="M14" s="230" t="s">
        <v>156</v>
      </c>
      <c r="N14" s="251" t="s">
        <v>29</v>
      </c>
      <c r="O14" s="250" t="s">
        <v>157</v>
      </c>
      <c r="P14" s="249" t="s">
        <v>158</v>
      </c>
      <c r="Q14" s="192" t="s">
        <v>33</v>
      </c>
      <c r="R14" s="302" t="s">
        <v>159</v>
      </c>
      <c r="S14" s="191" t="s">
        <v>37</v>
      </c>
      <c r="T14" s="218"/>
      <c r="U14" s="218"/>
      <c r="V14" s="218"/>
      <c r="W14" s="218"/>
      <c r="X14" s="301"/>
    </row>
    <row r="15" spans="1:25" ht="268.5" customHeight="1" x14ac:dyDescent="0.25">
      <c r="A15" s="300">
        <v>58</v>
      </c>
      <c r="B15" s="176" t="s">
        <v>164</v>
      </c>
      <c r="C15" s="176" t="s">
        <v>26</v>
      </c>
      <c r="D15" s="175">
        <v>4</v>
      </c>
      <c r="E15" s="175">
        <v>4</v>
      </c>
      <c r="F15" s="299" t="s">
        <v>44</v>
      </c>
      <c r="G15" s="183" t="s">
        <v>28</v>
      </c>
      <c r="H15" s="182">
        <v>2620552200</v>
      </c>
      <c r="I15" s="182">
        <v>2227469370</v>
      </c>
      <c r="J15" s="181">
        <v>393082830</v>
      </c>
      <c r="K15" s="179" t="s">
        <v>155</v>
      </c>
      <c r="L15" s="179" t="s">
        <v>165</v>
      </c>
      <c r="M15" s="205" t="s">
        <v>137</v>
      </c>
      <c r="N15" s="178" t="s">
        <v>29</v>
      </c>
      <c r="O15" s="176" t="s">
        <v>166</v>
      </c>
      <c r="P15" s="191" t="s">
        <v>167</v>
      </c>
      <c r="Q15" s="191" t="s">
        <v>47</v>
      </c>
      <c r="R15" s="191" t="s">
        <v>168</v>
      </c>
      <c r="S15" s="191" t="s">
        <v>169</v>
      </c>
      <c r="T15" s="218"/>
      <c r="U15" s="218"/>
      <c r="V15" s="218"/>
      <c r="W15" s="218"/>
      <c r="X15" s="218"/>
    </row>
    <row r="16" spans="1:25" ht="258" customHeight="1" x14ac:dyDescent="0.25">
      <c r="A16" s="298">
        <v>59</v>
      </c>
      <c r="B16" s="291" t="s">
        <v>170</v>
      </c>
      <c r="C16" s="291" t="s">
        <v>26</v>
      </c>
      <c r="D16" s="297">
        <v>4</v>
      </c>
      <c r="E16" s="297">
        <v>4</v>
      </c>
      <c r="F16" s="297" t="s">
        <v>44</v>
      </c>
      <c r="G16" s="296" t="s">
        <v>28</v>
      </c>
      <c r="H16" s="295">
        <v>1897800000</v>
      </c>
      <c r="I16" s="295">
        <v>1328460000</v>
      </c>
      <c r="J16" s="294">
        <v>569340000</v>
      </c>
      <c r="K16" s="179" t="s">
        <v>155</v>
      </c>
      <c r="L16" s="179" t="s">
        <v>165</v>
      </c>
      <c r="M16" s="205" t="s">
        <v>137</v>
      </c>
      <c r="N16" s="293" t="s">
        <v>29</v>
      </c>
      <c r="O16" s="176" t="s">
        <v>166</v>
      </c>
      <c r="P16" s="291" t="s">
        <v>167</v>
      </c>
      <c r="Q16" s="292" t="s">
        <v>171</v>
      </c>
      <c r="R16" s="191" t="s">
        <v>168</v>
      </c>
      <c r="S16" s="291" t="s">
        <v>169</v>
      </c>
      <c r="T16" s="290"/>
      <c r="U16" s="290"/>
      <c r="V16" s="290"/>
      <c r="W16" s="289"/>
      <c r="X16" s="174"/>
      <c r="Y16" s="187"/>
    </row>
    <row r="17" spans="1:24" ht="189" x14ac:dyDescent="0.25">
      <c r="A17" s="186">
        <v>60</v>
      </c>
      <c r="B17" s="288" t="s">
        <v>172</v>
      </c>
      <c r="C17" s="287" t="s">
        <v>130</v>
      </c>
      <c r="D17" s="287">
        <v>5</v>
      </c>
      <c r="E17" s="287">
        <v>5</v>
      </c>
      <c r="F17" s="286" t="s">
        <v>131</v>
      </c>
      <c r="G17" s="285" t="s">
        <v>28</v>
      </c>
      <c r="H17" s="284" t="s">
        <v>173</v>
      </c>
      <c r="I17" s="283" t="s">
        <v>174</v>
      </c>
      <c r="J17" s="283" t="s">
        <v>175</v>
      </c>
      <c r="K17" s="179" t="s">
        <v>135</v>
      </c>
      <c r="L17" s="179" t="s">
        <v>136</v>
      </c>
      <c r="M17" s="180" t="s">
        <v>137</v>
      </c>
      <c r="N17" s="272" t="s">
        <v>29</v>
      </c>
      <c r="O17" s="281" t="s">
        <v>176</v>
      </c>
      <c r="P17" s="281" t="s">
        <v>177</v>
      </c>
      <c r="Q17" s="282" t="s">
        <v>140</v>
      </c>
      <c r="R17" s="281" t="s">
        <v>178</v>
      </c>
      <c r="S17" s="281" t="s">
        <v>179</v>
      </c>
      <c r="T17" s="280" t="s">
        <v>143</v>
      </c>
      <c r="U17" s="279" t="s">
        <v>180</v>
      </c>
      <c r="V17" s="279" t="s">
        <v>181</v>
      </c>
      <c r="W17" s="269">
        <v>44664</v>
      </c>
      <c r="X17" s="278" t="s">
        <v>182</v>
      </c>
    </row>
    <row r="18" spans="1:24" ht="189" x14ac:dyDescent="0.25">
      <c r="A18" s="267">
        <v>61</v>
      </c>
      <c r="B18" s="277" t="s">
        <v>183</v>
      </c>
      <c r="C18" s="268" t="s">
        <v>130</v>
      </c>
      <c r="D18" s="268">
        <v>5</v>
      </c>
      <c r="E18" s="268">
        <v>5</v>
      </c>
      <c r="F18" s="184" t="s">
        <v>131</v>
      </c>
      <c r="G18" s="276" t="s">
        <v>28</v>
      </c>
      <c r="H18" s="275" t="s">
        <v>184</v>
      </c>
      <c r="I18" s="274" t="s">
        <v>185</v>
      </c>
      <c r="J18" s="274" t="s">
        <v>186</v>
      </c>
      <c r="K18" s="273" t="s">
        <v>145</v>
      </c>
      <c r="L18" s="273" t="s">
        <v>122</v>
      </c>
      <c r="M18" s="180" t="s">
        <v>137</v>
      </c>
      <c r="N18" s="272" t="s">
        <v>29</v>
      </c>
      <c r="O18" s="268" t="s">
        <v>187</v>
      </c>
      <c r="P18" s="268" t="s">
        <v>188</v>
      </c>
      <c r="Q18" s="271" t="s">
        <v>140</v>
      </c>
      <c r="R18" s="268" t="s">
        <v>189</v>
      </c>
      <c r="S18" s="268" t="s">
        <v>190</v>
      </c>
      <c r="T18" s="270" t="s">
        <v>143</v>
      </c>
      <c r="U18" s="268" t="s">
        <v>180</v>
      </c>
      <c r="V18" s="268" t="s">
        <v>181</v>
      </c>
      <c r="W18" s="269">
        <v>44664</v>
      </c>
      <c r="X18" s="268" t="s">
        <v>182</v>
      </c>
    </row>
    <row r="19" spans="1:24" ht="78.75" x14ac:dyDescent="0.25">
      <c r="A19" s="267">
        <v>62</v>
      </c>
      <c r="B19" s="245" t="s">
        <v>191</v>
      </c>
      <c r="C19" s="176" t="s">
        <v>192</v>
      </c>
      <c r="D19" s="175">
        <v>4</v>
      </c>
      <c r="E19" s="175">
        <v>4</v>
      </c>
      <c r="F19" s="175" t="s">
        <v>75</v>
      </c>
      <c r="G19" s="183" t="s">
        <v>28</v>
      </c>
      <c r="H19" s="182">
        <v>2483706566.3424816</v>
      </c>
      <c r="I19" s="181">
        <v>1961331725.085664</v>
      </c>
      <c r="J19" s="181">
        <v>522374841.25681758</v>
      </c>
      <c r="K19" s="179" t="s">
        <v>122</v>
      </c>
      <c r="L19" s="179" t="s">
        <v>193</v>
      </c>
      <c r="M19" s="179" t="s">
        <v>137</v>
      </c>
      <c r="N19" s="178" t="s">
        <v>29</v>
      </c>
      <c r="O19" s="176" t="s">
        <v>146</v>
      </c>
      <c r="P19" s="176" t="s">
        <v>147</v>
      </c>
      <c r="Q19" s="266" t="s">
        <v>194</v>
      </c>
      <c r="R19" s="176" t="s">
        <v>148</v>
      </c>
      <c r="S19" s="175" t="s">
        <v>42</v>
      </c>
      <c r="T19" s="174"/>
      <c r="U19" s="174" t="s">
        <v>149</v>
      </c>
      <c r="V19" s="174"/>
      <c r="W19" s="174"/>
      <c r="X19" s="174"/>
    </row>
    <row r="20" spans="1:24" ht="78.75" x14ac:dyDescent="0.25">
      <c r="A20" s="195">
        <v>63</v>
      </c>
      <c r="B20" s="242" t="s">
        <v>195</v>
      </c>
      <c r="C20" s="265" t="s">
        <v>26</v>
      </c>
      <c r="D20" s="265">
        <v>2</v>
      </c>
      <c r="E20" s="265">
        <v>2</v>
      </c>
      <c r="F20" s="192" t="s">
        <v>196</v>
      </c>
      <c r="G20" s="261" t="s">
        <v>28</v>
      </c>
      <c r="H20" s="264">
        <v>2212734540</v>
      </c>
      <c r="I20" s="264">
        <v>1880824359</v>
      </c>
      <c r="J20" s="263">
        <v>331910181</v>
      </c>
      <c r="K20" s="223" t="s">
        <v>136</v>
      </c>
      <c r="L20" s="255" t="s">
        <v>86</v>
      </c>
      <c r="M20" s="223" t="s">
        <v>62</v>
      </c>
      <c r="N20" s="262" t="s">
        <v>29</v>
      </c>
      <c r="O20" s="260" t="s">
        <v>197</v>
      </c>
      <c r="P20" s="261" t="s">
        <v>198</v>
      </c>
      <c r="Q20" s="260" t="s">
        <v>47</v>
      </c>
      <c r="R20" s="260" t="s">
        <v>199</v>
      </c>
      <c r="S20" s="260" t="s">
        <v>200</v>
      </c>
      <c r="T20" s="259" t="s">
        <v>143</v>
      </c>
      <c r="U20" s="257" t="s">
        <v>143</v>
      </c>
      <c r="V20" s="258" t="s">
        <v>143</v>
      </c>
      <c r="W20" s="258" t="s">
        <v>143</v>
      </c>
      <c r="X20" s="257" t="s">
        <v>143</v>
      </c>
    </row>
    <row r="21" spans="1:24" ht="78.75" x14ac:dyDescent="0.25">
      <c r="A21" s="195">
        <v>64</v>
      </c>
      <c r="B21" s="249" t="s">
        <v>201</v>
      </c>
      <c r="C21" s="176" t="s">
        <v>26</v>
      </c>
      <c r="D21" s="249">
        <v>2</v>
      </c>
      <c r="E21" s="249">
        <v>2</v>
      </c>
      <c r="F21" s="192" t="s">
        <v>196</v>
      </c>
      <c r="G21" s="183" t="s">
        <v>28</v>
      </c>
      <c r="H21" s="182" t="s">
        <v>202</v>
      </c>
      <c r="I21" s="182">
        <v>1898190626</v>
      </c>
      <c r="J21" s="256">
        <v>812224554</v>
      </c>
      <c r="K21" s="223" t="s">
        <v>136</v>
      </c>
      <c r="L21" s="255" t="s">
        <v>86</v>
      </c>
      <c r="M21" s="223" t="s">
        <v>62</v>
      </c>
      <c r="N21" s="254" t="s">
        <v>29</v>
      </c>
      <c r="O21" s="245" t="s">
        <v>197</v>
      </c>
      <c r="P21" s="245" t="s">
        <v>198</v>
      </c>
      <c r="Q21" s="193" t="s">
        <v>49</v>
      </c>
      <c r="R21" s="245" t="s">
        <v>199</v>
      </c>
      <c r="S21" s="193" t="s">
        <v>200</v>
      </c>
      <c r="T21" s="183" t="s">
        <v>143</v>
      </c>
      <c r="U21" s="183" t="s">
        <v>143</v>
      </c>
      <c r="V21" s="183" t="s">
        <v>143</v>
      </c>
      <c r="W21" s="183" t="s">
        <v>143</v>
      </c>
      <c r="X21" s="253" t="s">
        <v>143</v>
      </c>
    </row>
    <row r="22" spans="1:24" ht="110.25" x14ac:dyDescent="0.25">
      <c r="A22" s="195">
        <v>65</v>
      </c>
      <c r="B22" s="249" t="s">
        <v>203</v>
      </c>
      <c r="C22" s="176" t="s">
        <v>26</v>
      </c>
      <c r="D22" s="249">
        <v>2</v>
      </c>
      <c r="E22" s="249">
        <v>2</v>
      </c>
      <c r="F22" s="192" t="s">
        <v>196</v>
      </c>
      <c r="G22" s="183" t="s">
        <v>28</v>
      </c>
      <c r="H22" s="182">
        <v>6345674870</v>
      </c>
      <c r="I22" s="182">
        <v>2538269948</v>
      </c>
      <c r="J22" s="252">
        <v>3807404922</v>
      </c>
      <c r="K22" s="223" t="s">
        <v>136</v>
      </c>
      <c r="L22" s="255" t="s">
        <v>86</v>
      </c>
      <c r="M22" s="211" t="s">
        <v>204</v>
      </c>
      <c r="N22" s="254" t="s">
        <v>29</v>
      </c>
      <c r="O22" s="245" t="s">
        <v>205</v>
      </c>
      <c r="P22" s="245" t="s">
        <v>198</v>
      </c>
      <c r="Q22" s="249" t="s">
        <v>206</v>
      </c>
      <c r="R22" s="245" t="s">
        <v>199</v>
      </c>
      <c r="S22" s="193" t="s">
        <v>200</v>
      </c>
      <c r="T22" s="183" t="s">
        <v>143</v>
      </c>
      <c r="U22" s="183" t="s">
        <v>143</v>
      </c>
      <c r="V22" s="183" t="s">
        <v>143</v>
      </c>
      <c r="W22" s="183" t="s">
        <v>143</v>
      </c>
      <c r="X22" s="253" t="s">
        <v>143</v>
      </c>
    </row>
    <row r="23" spans="1:24" ht="110.25" x14ac:dyDescent="0.25">
      <c r="A23" s="186">
        <v>68</v>
      </c>
      <c r="B23" s="250" t="s">
        <v>207</v>
      </c>
      <c r="C23" s="250" t="s">
        <v>26</v>
      </c>
      <c r="D23" s="193">
        <v>2</v>
      </c>
      <c r="E23" s="193">
        <v>6</v>
      </c>
      <c r="F23" s="192" t="s">
        <v>208</v>
      </c>
      <c r="G23" s="183" t="s">
        <v>28</v>
      </c>
      <c r="H23" s="252">
        <v>1030278840</v>
      </c>
      <c r="I23" s="252">
        <v>875737014</v>
      </c>
      <c r="J23" s="181">
        <v>154541826</v>
      </c>
      <c r="K23" s="179" t="s">
        <v>209</v>
      </c>
      <c r="L23" s="179" t="s">
        <v>145</v>
      </c>
      <c r="M23" s="230" t="s">
        <v>210</v>
      </c>
      <c r="N23" s="251" t="s">
        <v>29</v>
      </c>
      <c r="O23" s="250" t="s">
        <v>211</v>
      </c>
      <c r="P23" s="249" t="s">
        <v>212</v>
      </c>
      <c r="Q23" s="177" t="s">
        <v>213</v>
      </c>
      <c r="R23" s="248" t="s">
        <v>214</v>
      </c>
      <c r="S23" s="191" t="s">
        <v>215</v>
      </c>
      <c r="T23" s="218"/>
      <c r="U23" s="218"/>
      <c r="V23" s="218"/>
      <c r="W23" s="218"/>
      <c r="X23" s="247" t="s">
        <v>216</v>
      </c>
    </row>
    <row r="24" spans="1:24" ht="48" customHeight="1" x14ac:dyDescent="0.25">
      <c r="A24" s="186">
        <v>69</v>
      </c>
      <c r="B24" s="250" t="s">
        <v>217</v>
      </c>
      <c r="C24" s="250" t="s">
        <v>26</v>
      </c>
      <c r="D24" s="193">
        <v>2</v>
      </c>
      <c r="E24" s="193">
        <v>6</v>
      </c>
      <c r="F24" s="192" t="s">
        <v>208</v>
      </c>
      <c r="G24" s="183" t="s">
        <v>28</v>
      </c>
      <c r="H24" s="252">
        <v>757045680</v>
      </c>
      <c r="I24" s="252">
        <v>529931976</v>
      </c>
      <c r="J24" s="181">
        <v>227113704</v>
      </c>
      <c r="K24" s="179" t="s">
        <v>209</v>
      </c>
      <c r="L24" s="179" t="s">
        <v>145</v>
      </c>
      <c r="M24" s="179" t="s">
        <v>61</v>
      </c>
      <c r="N24" s="251" t="s">
        <v>29</v>
      </c>
      <c r="O24" s="250" t="s">
        <v>211</v>
      </c>
      <c r="P24" s="249" t="s">
        <v>212</v>
      </c>
      <c r="Q24" s="191" t="s">
        <v>218</v>
      </c>
      <c r="R24" s="248" t="s">
        <v>214</v>
      </c>
      <c r="S24" s="191" t="s">
        <v>215</v>
      </c>
      <c r="T24" s="218"/>
      <c r="U24" s="218"/>
      <c r="V24" s="218"/>
      <c r="W24" s="218"/>
      <c r="X24" s="247" t="s">
        <v>216</v>
      </c>
    </row>
    <row r="25" spans="1:24" ht="165" customHeight="1" x14ac:dyDescent="0.25">
      <c r="A25" s="246">
        <v>70</v>
      </c>
      <c r="B25" s="245" t="s">
        <v>219</v>
      </c>
      <c r="C25" s="245" t="s">
        <v>130</v>
      </c>
      <c r="D25" s="193">
        <v>5</v>
      </c>
      <c r="E25" s="193">
        <v>5</v>
      </c>
      <c r="F25" s="192" t="s">
        <v>131</v>
      </c>
      <c r="G25" s="183" t="s">
        <v>28</v>
      </c>
      <c r="H25" s="231">
        <f>Tabulka3[[#This Row],[z toho příspěvek Evropské unie
(CZK)]]+Tabulka3[[#This Row],[z toho národní veřejné zdroje
(CZK)]]</f>
        <v>637783096.63</v>
      </c>
      <c r="I25" s="231">
        <v>597647954</v>
      </c>
      <c r="J25" s="231">
        <v>40135142.630000003</v>
      </c>
      <c r="K25" s="179" t="s">
        <v>122</v>
      </c>
      <c r="L25" s="179" t="s">
        <v>193</v>
      </c>
      <c r="M25" s="149" t="s">
        <v>137</v>
      </c>
      <c r="N25" s="244" t="s">
        <v>29</v>
      </c>
      <c r="O25" s="243" t="s">
        <v>220</v>
      </c>
      <c r="P25" s="242" t="s">
        <v>221</v>
      </c>
      <c r="Q25" s="219" t="s">
        <v>140</v>
      </c>
      <c r="R25" s="185" t="s">
        <v>222</v>
      </c>
      <c r="S25" s="214" t="s">
        <v>223</v>
      </c>
      <c r="T25" s="214"/>
      <c r="U25" s="214"/>
      <c r="V25" s="214"/>
      <c r="W25" s="214"/>
      <c r="X25" s="241"/>
    </row>
    <row r="26" spans="1:24" ht="242.45" customHeight="1" x14ac:dyDescent="0.25">
      <c r="A26" s="195">
        <v>71</v>
      </c>
      <c r="B26" s="215" t="s">
        <v>224</v>
      </c>
      <c r="C26" s="220" t="s">
        <v>26</v>
      </c>
      <c r="D26" s="175">
        <v>4</v>
      </c>
      <c r="E26" s="214">
        <v>4</v>
      </c>
      <c r="F26" s="213" t="s">
        <v>27</v>
      </c>
      <c r="G26" s="153" t="s">
        <v>28</v>
      </c>
      <c r="H26" s="152">
        <v>211776460</v>
      </c>
      <c r="I26" s="152">
        <v>180009991</v>
      </c>
      <c r="J26" s="231">
        <v>31766469</v>
      </c>
      <c r="K26" s="179" t="s">
        <v>135</v>
      </c>
      <c r="L26" s="179" t="s">
        <v>136</v>
      </c>
      <c r="M26" s="179" t="s">
        <v>90</v>
      </c>
      <c r="N26" s="210" t="s">
        <v>29</v>
      </c>
      <c r="O26" s="208" t="s">
        <v>101</v>
      </c>
      <c r="P26" s="185" t="s">
        <v>225</v>
      </c>
      <c r="Q26" s="214" t="s">
        <v>31</v>
      </c>
      <c r="R26" s="240" t="s">
        <v>226</v>
      </c>
      <c r="S26" s="207" t="s">
        <v>37</v>
      </c>
      <c r="T26" s="221"/>
      <c r="U26" s="221"/>
      <c r="V26" s="221"/>
      <c r="W26" s="221"/>
      <c r="X26" s="239"/>
    </row>
    <row r="27" spans="1:24" ht="236.25" x14ac:dyDescent="0.25">
      <c r="A27" s="203">
        <v>72</v>
      </c>
      <c r="B27" s="215" t="s">
        <v>227</v>
      </c>
      <c r="C27" s="220" t="s">
        <v>26</v>
      </c>
      <c r="D27" s="175">
        <v>4</v>
      </c>
      <c r="E27" s="214">
        <v>4</v>
      </c>
      <c r="F27" s="202" t="s">
        <v>27</v>
      </c>
      <c r="G27" s="153" t="s">
        <v>28</v>
      </c>
      <c r="H27" s="152">
        <v>143499530</v>
      </c>
      <c r="I27" s="212">
        <v>100449671</v>
      </c>
      <c r="J27" s="231">
        <v>43049859</v>
      </c>
      <c r="K27" s="179" t="s">
        <v>135</v>
      </c>
      <c r="L27" s="179" t="s">
        <v>136</v>
      </c>
      <c r="M27" s="179" t="s">
        <v>90</v>
      </c>
      <c r="N27" s="210" t="s">
        <v>29</v>
      </c>
      <c r="O27" s="208" t="s">
        <v>101</v>
      </c>
      <c r="P27" s="185" t="s">
        <v>225</v>
      </c>
      <c r="Q27" s="219" t="s">
        <v>33</v>
      </c>
      <c r="R27" s="240" t="s">
        <v>226</v>
      </c>
      <c r="S27" s="207" t="s">
        <v>37</v>
      </c>
      <c r="T27" s="221"/>
      <c r="U27" s="221"/>
      <c r="V27" s="221"/>
      <c r="W27" s="221"/>
      <c r="X27" s="239"/>
    </row>
    <row r="28" spans="1:24" ht="189" x14ac:dyDescent="0.25">
      <c r="A28" s="195">
        <v>73</v>
      </c>
      <c r="B28" s="176" t="s">
        <v>228</v>
      </c>
      <c r="C28" s="175" t="s">
        <v>130</v>
      </c>
      <c r="D28" s="175">
        <v>5</v>
      </c>
      <c r="E28" s="175">
        <v>5</v>
      </c>
      <c r="F28" s="202" t="s">
        <v>131</v>
      </c>
      <c r="G28" s="183" t="s">
        <v>28</v>
      </c>
      <c r="H28" s="182">
        <v>895134170.18421054</v>
      </c>
      <c r="I28" s="181">
        <v>796863938.1500001</v>
      </c>
      <c r="J28" s="231">
        <v>98270232.034210443</v>
      </c>
      <c r="K28" s="179" t="s">
        <v>145</v>
      </c>
      <c r="L28" s="179" t="s">
        <v>122</v>
      </c>
      <c r="M28" s="180" t="s">
        <v>137</v>
      </c>
      <c r="N28" s="178" t="s">
        <v>29</v>
      </c>
      <c r="O28" s="176" t="s">
        <v>229</v>
      </c>
      <c r="P28" s="176" t="s">
        <v>230</v>
      </c>
      <c r="Q28" s="200" t="s">
        <v>140</v>
      </c>
      <c r="R28" s="176" t="s">
        <v>231</v>
      </c>
      <c r="S28" s="191" t="s">
        <v>200</v>
      </c>
      <c r="T28" s="147"/>
      <c r="U28" s="147"/>
      <c r="V28" s="147"/>
      <c r="W28" s="147"/>
      <c r="X28" s="238"/>
    </row>
    <row r="29" spans="1:24" ht="110.25" x14ac:dyDescent="0.25">
      <c r="A29" s="203">
        <v>74</v>
      </c>
      <c r="B29" s="185" t="s">
        <v>232</v>
      </c>
      <c r="C29" s="185" t="s">
        <v>192</v>
      </c>
      <c r="D29" s="214">
        <v>2</v>
      </c>
      <c r="E29" s="214">
        <v>6</v>
      </c>
      <c r="F29" s="213" t="s">
        <v>208</v>
      </c>
      <c r="G29" s="153" t="s">
        <v>28</v>
      </c>
      <c r="H29" s="152">
        <v>2181662766.7855263</v>
      </c>
      <c r="I29" s="152">
        <v>1684078077.780236</v>
      </c>
      <c r="J29" s="151">
        <v>497584689.00529027</v>
      </c>
      <c r="K29" s="179" t="s">
        <v>145</v>
      </c>
      <c r="L29" s="179" t="s">
        <v>122</v>
      </c>
      <c r="M29" s="201" t="s">
        <v>137</v>
      </c>
      <c r="N29" s="210" t="s">
        <v>29</v>
      </c>
      <c r="O29" s="228" t="s">
        <v>211</v>
      </c>
      <c r="P29" s="228" t="s">
        <v>212</v>
      </c>
      <c r="Q29" s="214" t="s">
        <v>194</v>
      </c>
      <c r="R29" s="189" t="s">
        <v>214</v>
      </c>
      <c r="S29" s="189" t="s">
        <v>215</v>
      </c>
      <c r="T29" s="190"/>
      <c r="U29" s="190"/>
      <c r="V29" s="190"/>
      <c r="W29" s="190"/>
      <c r="X29" s="189" t="s">
        <v>216</v>
      </c>
    </row>
    <row r="30" spans="1:24" ht="60" x14ac:dyDescent="0.25">
      <c r="A30" s="195">
        <v>75</v>
      </c>
      <c r="B30" s="175" t="s">
        <v>233</v>
      </c>
      <c r="C30" s="174" t="s">
        <v>26</v>
      </c>
      <c r="D30" s="175">
        <v>1</v>
      </c>
      <c r="E30" s="175">
        <v>1</v>
      </c>
      <c r="F30" s="175" t="s">
        <v>54</v>
      </c>
      <c r="G30" s="174" t="s">
        <v>28</v>
      </c>
      <c r="H30" s="152">
        <v>117647058.82352942</v>
      </c>
      <c r="I30" s="152">
        <v>100000000</v>
      </c>
      <c r="J30" s="231">
        <v>17647058.823529422</v>
      </c>
      <c r="K30" s="236" t="s">
        <v>234</v>
      </c>
      <c r="L30" s="236" t="s">
        <v>135</v>
      </c>
      <c r="M30" s="236" t="s">
        <v>73</v>
      </c>
      <c r="N30" s="210" t="s">
        <v>29</v>
      </c>
      <c r="O30" s="228" t="s">
        <v>235</v>
      </c>
      <c r="P30" s="228" t="s">
        <v>236</v>
      </c>
      <c r="Q30" s="216" t="s">
        <v>47</v>
      </c>
      <c r="R30" s="189" t="s">
        <v>237</v>
      </c>
      <c r="S30" s="189" t="s">
        <v>238</v>
      </c>
      <c r="T30" s="190"/>
      <c r="U30" s="189"/>
      <c r="V30" s="189"/>
      <c r="W30" s="189"/>
      <c r="X30" s="188"/>
    </row>
    <row r="31" spans="1:24" ht="60" x14ac:dyDescent="0.25">
      <c r="A31" s="203">
        <v>76</v>
      </c>
      <c r="B31" s="175" t="s">
        <v>239</v>
      </c>
      <c r="C31" s="174" t="s">
        <v>26</v>
      </c>
      <c r="D31" s="175">
        <v>1</v>
      </c>
      <c r="E31" s="175">
        <v>1</v>
      </c>
      <c r="F31" s="175" t="s">
        <v>54</v>
      </c>
      <c r="G31" s="174" t="s">
        <v>28</v>
      </c>
      <c r="H31" s="152">
        <v>714285714.28571427</v>
      </c>
      <c r="I31" s="152">
        <v>500000000</v>
      </c>
      <c r="J31" s="231">
        <v>214285714.28571427</v>
      </c>
      <c r="K31" s="236" t="s">
        <v>234</v>
      </c>
      <c r="L31" s="236" t="s">
        <v>135</v>
      </c>
      <c r="M31" s="236" t="s">
        <v>73</v>
      </c>
      <c r="N31" s="210" t="s">
        <v>29</v>
      </c>
      <c r="O31" s="228" t="s">
        <v>235</v>
      </c>
      <c r="P31" s="228" t="s">
        <v>236</v>
      </c>
      <c r="Q31" s="214" t="s">
        <v>49</v>
      </c>
      <c r="R31" s="189" t="s">
        <v>58</v>
      </c>
      <c r="S31" s="189" t="s">
        <v>238</v>
      </c>
      <c r="T31" s="237"/>
      <c r="U31" s="189"/>
      <c r="V31" s="189"/>
      <c r="W31" s="189"/>
      <c r="X31" s="188"/>
    </row>
    <row r="32" spans="1:24" ht="78.75" x14ac:dyDescent="0.25">
      <c r="A32" s="195">
        <v>77</v>
      </c>
      <c r="B32" s="215" t="s">
        <v>240</v>
      </c>
      <c r="C32" s="220" t="s">
        <v>192</v>
      </c>
      <c r="D32" s="214">
        <v>2</v>
      </c>
      <c r="E32" s="155">
        <v>2</v>
      </c>
      <c r="F32" s="155" t="s">
        <v>196</v>
      </c>
      <c r="G32" s="153" t="s">
        <v>28</v>
      </c>
      <c r="H32" s="152">
        <v>5883710377.1731892</v>
      </c>
      <c r="I32" s="152">
        <v>4541679586.3087502</v>
      </c>
      <c r="J32" s="231">
        <v>1342030790.864439</v>
      </c>
      <c r="K32" s="179" t="s">
        <v>209</v>
      </c>
      <c r="L32" s="179" t="s">
        <v>145</v>
      </c>
      <c r="M32" s="236" t="s">
        <v>137</v>
      </c>
      <c r="N32" s="210" t="s">
        <v>29</v>
      </c>
      <c r="O32" s="208" t="s">
        <v>241</v>
      </c>
      <c r="P32" s="208" t="s">
        <v>198</v>
      </c>
      <c r="Q32" s="219" t="s">
        <v>194</v>
      </c>
      <c r="R32" s="208" t="s">
        <v>199</v>
      </c>
      <c r="S32" s="191" t="s">
        <v>200</v>
      </c>
      <c r="T32" s="207"/>
      <c r="U32" s="207"/>
      <c r="V32" s="207"/>
      <c r="W32" s="235"/>
      <c r="X32" s="234"/>
    </row>
    <row r="33" spans="1:25" ht="204.75" x14ac:dyDescent="0.25">
      <c r="A33" s="203">
        <v>78</v>
      </c>
      <c r="B33" s="175" t="s">
        <v>242</v>
      </c>
      <c r="C33" s="174" t="s">
        <v>26</v>
      </c>
      <c r="D33" s="175">
        <v>1</v>
      </c>
      <c r="E33" s="175">
        <v>1</v>
      </c>
      <c r="F33" s="202" t="s">
        <v>54</v>
      </c>
      <c r="G33" s="174" t="s">
        <v>28</v>
      </c>
      <c r="H33" s="152">
        <v>471854740.00000006</v>
      </c>
      <c r="I33" s="231">
        <v>401076529</v>
      </c>
      <c r="J33" s="231">
        <v>70778211.00000006</v>
      </c>
      <c r="K33" s="179" t="s">
        <v>155</v>
      </c>
      <c r="L33" s="179" t="s">
        <v>165</v>
      </c>
      <c r="M33" s="230" t="s">
        <v>243</v>
      </c>
      <c r="N33" s="210" t="s">
        <v>29</v>
      </c>
      <c r="O33" s="228" t="s">
        <v>244</v>
      </c>
      <c r="P33" s="228" t="s">
        <v>245</v>
      </c>
      <c r="Q33" s="216" t="s">
        <v>47</v>
      </c>
      <c r="R33" s="189" t="s">
        <v>58</v>
      </c>
      <c r="S33" s="189" t="s">
        <v>42</v>
      </c>
      <c r="T33" s="190"/>
      <c r="U33" s="232" t="s">
        <v>246</v>
      </c>
      <c r="V33" s="189"/>
      <c r="W33" s="189"/>
      <c r="X33" s="233" t="s">
        <v>247</v>
      </c>
    </row>
    <row r="34" spans="1:25" ht="204.75" x14ac:dyDescent="0.25">
      <c r="A34" s="195">
        <v>79</v>
      </c>
      <c r="B34" s="185" t="s">
        <v>248</v>
      </c>
      <c r="C34" s="185" t="s">
        <v>26</v>
      </c>
      <c r="D34" s="214">
        <v>1</v>
      </c>
      <c r="E34" s="214">
        <v>1</v>
      </c>
      <c r="F34" s="213" t="s">
        <v>54</v>
      </c>
      <c r="G34" s="153" t="s">
        <v>28</v>
      </c>
      <c r="H34" s="152">
        <v>1635184360</v>
      </c>
      <c r="I34" s="231">
        <v>1144629052</v>
      </c>
      <c r="J34" s="231">
        <v>490555308</v>
      </c>
      <c r="K34" s="179" t="s">
        <v>155</v>
      </c>
      <c r="L34" s="179" t="s">
        <v>165</v>
      </c>
      <c r="M34" s="230" t="s">
        <v>243</v>
      </c>
      <c r="N34" s="210" t="s">
        <v>29</v>
      </c>
      <c r="O34" s="228" t="s">
        <v>244</v>
      </c>
      <c r="P34" s="228" t="s">
        <v>245</v>
      </c>
      <c r="Q34" s="214" t="s">
        <v>49</v>
      </c>
      <c r="R34" s="189" t="s">
        <v>58</v>
      </c>
      <c r="S34" s="189" t="s">
        <v>42</v>
      </c>
      <c r="T34" s="190"/>
      <c r="U34" s="232" t="s">
        <v>246</v>
      </c>
      <c r="V34" s="189"/>
      <c r="W34" s="189"/>
      <c r="X34" s="232" t="s">
        <v>247</v>
      </c>
    </row>
    <row r="35" spans="1:25" ht="78.75" x14ac:dyDescent="0.25">
      <c r="A35" s="203">
        <v>80</v>
      </c>
      <c r="B35" s="185" t="s">
        <v>249</v>
      </c>
      <c r="C35" s="185" t="s">
        <v>26</v>
      </c>
      <c r="D35" s="214">
        <v>1</v>
      </c>
      <c r="E35" s="214">
        <v>1</v>
      </c>
      <c r="F35" s="213" t="s">
        <v>54</v>
      </c>
      <c r="G35" s="153" t="s">
        <v>28</v>
      </c>
      <c r="H35" s="152">
        <v>1338367642.0017724</v>
      </c>
      <c r="I35" s="231">
        <v>883476556</v>
      </c>
      <c r="J35" s="231">
        <v>454891086.0017724</v>
      </c>
      <c r="K35" s="179" t="s">
        <v>155</v>
      </c>
      <c r="L35" s="179" t="s">
        <v>165</v>
      </c>
      <c r="M35" s="230" t="s">
        <v>243</v>
      </c>
      <c r="N35" s="210" t="s">
        <v>29</v>
      </c>
      <c r="O35" s="229" t="s">
        <v>250</v>
      </c>
      <c r="P35" s="228" t="s">
        <v>245</v>
      </c>
      <c r="Q35" s="189" t="s">
        <v>57</v>
      </c>
      <c r="R35" s="189" t="s">
        <v>58</v>
      </c>
      <c r="S35" s="189" t="s">
        <v>42</v>
      </c>
      <c r="T35" s="190"/>
      <c r="U35" s="189" t="s">
        <v>246</v>
      </c>
      <c r="V35" s="227"/>
      <c r="W35" s="227"/>
      <c r="X35" s="188" t="s">
        <v>247</v>
      </c>
    </row>
    <row r="36" spans="1:25" s="196" customFormat="1" ht="189" x14ac:dyDescent="0.25">
      <c r="A36" s="226">
        <v>86</v>
      </c>
      <c r="B36" s="176" t="s">
        <v>251</v>
      </c>
      <c r="C36" s="175" t="s">
        <v>130</v>
      </c>
      <c r="D36" s="175">
        <v>5</v>
      </c>
      <c r="E36" s="175">
        <v>5</v>
      </c>
      <c r="F36" s="202" t="s">
        <v>131</v>
      </c>
      <c r="G36" s="183" t="s">
        <v>28</v>
      </c>
      <c r="H36" s="182">
        <v>447567085.08999997</v>
      </c>
      <c r="I36" s="181">
        <v>398431969.10000002</v>
      </c>
      <c r="J36" s="181">
        <v>49135116.020000003</v>
      </c>
      <c r="K36" s="179" t="s">
        <v>252</v>
      </c>
      <c r="L36" s="179" t="s">
        <v>252</v>
      </c>
      <c r="M36" s="180" t="s">
        <v>137</v>
      </c>
      <c r="N36" s="178" t="s">
        <v>29</v>
      </c>
      <c r="O36" s="176" t="s">
        <v>253</v>
      </c>
      <c r="P36" s="176" t="s">
        <v>77</v>
      </c>
      <c r="Q36" s="200" t="s">
        <v>140</v>
      </c>
      <c r="R36" s="176" t="s">
        <v>222</v>
      </c>
      <c r="S36" s="221" t="s">
        <v>80</v>
      </c>
      <c r="T36" s="214"/>
      <c r="U36" s="214"/>
      <c r="V36" s="214"/>
      <c r="W36" s="214"/>
      <c r="X36" s="225"/>
    </row>
    <row r="37" spans="1:25" ht="189" x14ac:dyDescent="0.25">
      <c r="A37" s="195">
        <v>87</v>
      </c>
      <c r="B37" s="215" t="s">
        <v>254</v>
      </c>
      <c r="C37" s="176" t="s">
        <v>26</v>
      </c>
      <c r="D37" s="214">
        <v>4</v>
      </c>
      <c r="E37" s="214">
        <v>4</v>
      </c>
      <c r="F37" s="213" t="s">
        <v>255</v>
      </c>
      <c r="G37" s="153" t="s">
        <v>28</v>
      </c>
      <c r="H37" s="152">
        <v>294424760</v>
      </c>
      <c r="I37" s="152">
        <v>250261046</v>
      </c>
      <c r="J37" s="212">
        <v>44163714</v>
      </c>
      <c r="K37" s="179" t="s">
        <v>155</v>
      </c>
      <c r="L37" s="179" t="s">
        <v>61</v>
      </c>
      <c r="M37" s="223" t="s">
        <v>64</v>
      </c>
      <c r="N37" s="210" t="s">
        <v>29</v>
      </c>
      <c r="O37" s="208" t="s">
        <v>256</v>
      </c>
      <c r="P37" s="185" t="s">
        <v>257</v>
      </c>
      <c r="Q37" s="216" t="s">
        <v>47</v>
      </c>
      <c r="R37" s="208" t="s">
        <v>258</v>
      </c>
      <c r="S37" s="207" t="s">
        <v>142</v>
      </c>
      <c r="T37" s="190"/>
      <c r="U37" s="190"/>
      <c r="V37" s="190"/>
      <c r="W37" s="190"/>
      <c r="X37" s="224"/>
    </row>
    <row r="38" spans="1:25" ht="258.75" customHeight="1" x14ac:dyDescent="0.25">
      <c r="A38" s="203">
        <v>88</v>
      </c>
      <c r="B38" s="215" t="s">
        <v>259</v>
      </c>
      <c r="C38" s="176" t="s">
        <v>26</v>
      </c>
      <c r="D38" s="214">
        <v>4</v>
      </c>
      <c r="E38" s="214">
        <v>4</v>
      </c>
      <c r="F38" s="213" t="s">
        <v>255</v>
      </c>
      <c r="G38" s="153" t="s">
        <v>28</v>
      </c>
      <c r="H38" s="152">
        <v>215608179.99999997</v>
      </c>
      <c r="I38" s="152">
        <v>150925726</v>
      </c>
      <c r="J38" s="212">
        <v>64682453.99999997</v>
      </c>
      <c r="K38" s="179" t="s">
        <v>155</v>
      </c>
      <c r="L38" s="179" t="s">
        <v>61</v>
      </c>
      <c r="M38" s="223" t="s">
        <v>64</v>
      </c>
      <c r="N38" s="210" t="s">
        <v>29</v>
      </c>
      <c r="O38" s="208" t="s">
        <v>256</v>
      </c>
      <c r="P38" s="185" t="s">
        <v>257</v>
      </c>
      <c r="Q38" s="214" t="s">
        <v>49</v>
      </c>
      <c r="R38" s="208" t="s">
        <v>258</v>
      </c>
      <c r="S38" s="207" t="s">
        <v>142</v>
      </c>
      <c r="T38" s="190"/>
      <c r="U38" s="190"/>
      <c r="V38" s="190"/>
      <c r="W38" s="190"/>
      <c r="X38" s="190"/>
    </row>
    <row r="39" spans="1:25" ht="106.5" customHeight="1" x14ac:dyDescent="0.25">
      <c r="A39" s="203">
        <v>90</v>
      </c>
      <c r="B39" s="156" t="s">
        <v>260</v>
      </c>
      <c r="C39" s="185" t="s">
        <v>192</v>
      </c>
      <c r="D39" s="214">
        <v>4</v>
      </c>
      <c r="E39" s="214">
        <v>4</v>
      </c>
      <c r="F39" s="214" t="s">
        <v>75</v>
      </c>
      <c r="G39" s="153" t="s">
        <v>28</v>
      </c>
      <c r="H39" s="152">
        <v>597299025.8445133</v>
      </c>
      <c r="I39" s="212">
        <v>469230315.28046906</v>
      </c>
      <c r="J39" s="151">
        <v>128068710.56404424</v>
      </c>
      <c r="K39" s="179" t="s">
        <v>193</v>
      </c>
      <c r="L39" s="179" t="s">
        <v>252</v>
      </c>
      <c r="M39" s="201" t="s">
        <v>137</v>
      </c>
      <c r="N39" s="210" t="s">
        <v>29</v>
      </c>
      <c r="O39" s="185" t="s">
        <v>76</v>
      </c>
      <c r="P39" s="185" t="s">
        <v>77</v>
      </c>
      <c r="Q39" s="222" t="s">
        <v>194</v>
      </c>
      <c r="R39" s="185" t="s">
        <v>79</v>
      </c>
      <c r="S39" s="221" t="s">
        <v>80</v>
      </c>
      <c r="T39" s="221"/>
      <c r="U39" s="221"/>
      <c r="V39" s="221"/>
      <c r="W39" s="221"/>
      <c r="X39" s="185" t="s">
        <v>81</v>
      </c>
    </row>
    <row r="40" spans="1:25" ht="220.5" x14ac:dyDescent="0.25">
      <c r="A40" s="203">
        <v>94</v>
      </c>
      <c r="B40" s="215" t="s">
        <v>261</v>
      </c>
      <c r="C40" s="220" t="s">
        <v>192</v>
      </c>
      <c r="D40" s="214">
        <v>4</v>
      </c>
      <c r="E40" s="214">
        <v>4</v>
      </c>
      <c r="F40" s="202" t="s">
        <v>255</v>
      </c>
      <c r="G40" s="153" t="s">
        <v>28</v>
      </c>
      <c r="H40" s="152">
        <v>381178446.69941145</v>
      </c>
      <c r="I40" s="212">
        <v>302347527.75579202</v>
      </c>
      <c r="J40" s="212">
        <v>78830918.94361943</v>
      </c>
      <c r="K40" s="179" t="s">
        <v>122</v>
      </c>
      <c r="L40" s="179" t="s">
        <v>193</v>
      </c>
      <c r="M40" s="180" t="s">
        <v>137</v>
      </c>
      <c r="N40" s="210" t="s">
        <v>29</v>
      </c>
      <c r="O40" s="208" t="s">
        <v>262</v>
      </c>
      <c r="P40" s="185" t="s">
        <v>257</v>
      </c>
      <c r="Q40" s="219" t="s">
        <v>194</v>
      </c>
      <c r="R40" s="208" t="s">
        <v>258</v>
      </c>
      <c r="S40" s="207" t="s">
        <v>142</v>
      </c>
      <c r="T40" s="218"/>
      <c r="U40" s="191"/>
      <c r="V40" s="191"/>
      <c r="W40" s="191"/>
      <c r="X40" s="191"/>
    </row>
    <row r="41" spans="1:25" ht="220.5" x14ac:dyDescent="0.25">
      <c r="A41" s="195">
        <v>95</v>
      </c>
      <c r="B41" s="217" t="s">
        <v>263</v>
      </c>
      <c r="C41" s="176" t="s">
        <v>26</v>
      </c>
      <c r="D41" s="155">
        <v>4</v>
      </c>
      <c r="E41" s="214">
        <v>4</v>
      </c>
      <c r="F41" s="213" t="s">
        <v>255</v>
      </c>
      <c r="G41" s="153" t="s">
        <v>28</v>
      </c>
      <c r="H41" s="152">
        <v>531242200</v>
      </c>
      <c r="I41" s="212">
        <v>451555870</v>
      </c>
      <c r="J41" s="212">
        <v>79686330</v>
      </c>
      <c r="K41" s="179" t="s">
        <v>165</v>
      </c>
      <c r="L41" s="179" t="s">
        <v>64</v>
      </c>
      <c r="M41" s="211" t="s">
        <v>264</v>
      </c>
      <c r="N41" s="210" t="s">
        <v>29</v>
      </c>
      <c r="O41" s="208" t="s">
        <v>262</v>
      </c>
      <c r="P41" s="185" t="s">
        <v>265</v>
      </c>
      <c r="Q41" s="216" t="s">
        <v>47</v>
      </c>
      <c r="R41" s="208" t="s">
        <v>266</v>
      </c>
      <c r="S41" s="207" t="s">
        <v>142</v>
      </c>
      <c r="T41" s="190"/>
      <c r="U41" s="189"/>
      <c r="V41" s="189"/>
      <c r="W41" s="189"/>
      <c r="X41" s="189"/>
    </row>
    <row r="42" spans="1:25" ht="137.44999999999999" customHeight="1" x14ac:dyDescent="0.25">
      <c r="A42" s="203">
        <v>96</v>
      </c>
      <c r="B42" s="215" t="s">
        <v>267</v>
      </c>
      <c r="C42" s="176" t="s">
        <v>26</v>
      </c>
      <c r="D42" s="214">
        <v>4</v>
      </c>
      <c r="E42" s="214">
        <v>4</v>
      </c>
      <c r="F42" s="213" t="s">
        <v>255</v>
      </c>
      <c r="G42" s="153" t="s">
        <v>28</v>
      </c>
      <c r="H42" s="152">
        <v>359969200</v>
      </c>
      <c r="I42" s="212">
        <v>251978440</v>
      </c>
      <c r="J42" s="212">
        <v>107990760</v>
      </c>
      <c r="K42" s="179" t="s">
        <v>165</v>
      </c>
      <c r="L42" s="179" t="s">
        <v>64</v>
      </c>
      <c r="M42" s="211" t="s">
        <v>264</v>
      </c>
      <c r="N42" s="210" t="s">
        <v>29</v>
      </c>
      <c r="O42" s="208" t="s">
        <v>262</v>
      </c>
      <c r="P42" s="185" t="s">
        <v>265</v>
      </c>
      <c r="Q42" s="209" t="s">
        <v>49</v>
      </c>
      <c r="R42" s="208" t="s">
        <v>258</v>
      </c>
      <c r="S42" s="207" t="s">
        <v>142</v>
      </c>
      <c r="T42" s="190"/>
      <c r="U42" s="189"/>
      <c r="V42" s="189"/>
      <c r="W42" s="189"/>
      <c r="X42" s="189"/>
    </row>
    <row r="43" spans="1:25" ht="157.5" x14ac:dyDescent="0.25">
      <c r="A43" s="203">
        <v>106</v>
      </c>
      <c r="B43" s="176" t="s">
        <v>268</v>
      </c>
      <c r="C43" s="185" t="s">
        <v>26</v>
      </c>
      <c r="D43" s="175">
        <v>2</v>
      </c>
      <c r="E43" s="175">
        <v>6</v>
      </c>
      <c r="F43" s="202" t="s">
        <v>208</v>
      </c>
      <c r="G43" s="183" t="s">
        <v>28</v>
      </c>
      <c r="H43" s="182">
        <v>1541504880</v>
      </c>
      <c r="I43" s="181">
        <v>539526708</v>
      </c>
      <c r="J43" s="206">
        <v>1001978172</v>
      </c>
      <c r="K43" s="201" t="s">
        <v>165</v>
      </c>
      <c r="L43" s="205" t="s">
        <v>87</v>
      </c>
      <c r="M43" s="179" t="s">
        <v>103</v>
      </c>
      <c r="N43" s="178" t="s">
        <v>29</v>
      </c>
      <c r="O43" s="176" t="s">
        <v>269</v>
      </c>
      <c r="P43" s="176" t="s">
        <v>270</v>
      </c>
      <c r="Q43" s="200" t="s">
        <v>213</v>
      </c>
      <c r="R43" s="176" t="s">
        <v>214</v>
      </c>
      <c r="S43" s="175" t="s">
        <v>271</v>
      </c>
      <c r="T43" s="174"/>
      <c r="U43" s="174"/>
      <c r="V43" s="199"/>
      <c r="W43" s="198"/>
      <c r="X43" s="204" t="s">
        <v>272</v>
      </c>
    </row>
    <row r="44" spans="1:25" ht="266.25" customHeight="1" x14ac:dyDescent="0.25">
      <c r="A44" s="195">
        <v>107</v>
      </c>
      <c r="B44" s="176" t="s">
        <v>273</v>
      </c>
      <c r="C44" s="185" t="s">
        <v>26</v>
      </c>
      <c r="D44" s="175">
        <v>2</v>
      </c>
      <c r="E44" s="175">
        <v>6</v>
      </c>
      <c r="F44" s="202" t="s">
        <v>208</v>
      </c>
      <c r="G44" s="183" t="s">
        <v>28</v>
      </c>
      <c r="H44" s="182">
        <v>1389354736</v>
      </c>
      <c r="I44" s="181">
        <v>347338684</v>
      </c>
      <c r="J44" s="206">
        <v>1042016052</v>
      </c>
      <c r="K44" s="201" t="s">
        <v>165</v>
      </c>
      <c r="L44" s="205" t="s">
        <v>87</v>
      </c>
      <c r="M44" s="179" t="s">
        <v>103</v>
      </c>
      <c r="N44" s="178" t="s">
        <v>29</v>
      </c>
      <c r="O44" s="176" t="s">
        <v>269</v>
      </c>
      <c r="P44" s="176" t="s">
        <v>270</v>
      </c>
      <c r="Q44" s="200" t="s">
        <v>218</v>
      </c>
      <c r="R44" s="176" t="s">
        <v>214</v>
      </c>
      <c r="S44" s="175" t="s">
        <v>271</v>
      </c>
      <c r="T44" s="174"/>
      <c r="U44" s="174"/>
      <c r="V44" s="199"/>
      <c r="W44" s="198"/>
      <c r="X44" s="204" t="s">
        <v>272</v>
      </c>
    </row>
    <row r="45" spans="1:25" s="196" customFormat="1" ht="266.25" customHeight="1" x14ac:dyDescent="0.25">
      <c r="A45" s="203">
        <v>108</v>
      </c>
      <c r="B45" s="176" t="s">
        <v>274</v>
      </c>
      <c r="C45" s="185" t="s">
        <v>192</v>
      </c>
      <c r="D45" s="175">
        <v>2</v>
      </c>
      <c r="E45" s="175">
        <v>6</v>
      </c>
      <c r="F45" s="202" t="s">
        <v>208</v>
      </c>
      <c r="G45" s="183" t="s">
        <v>28</v>
      </c>
      <c r="H45" s="182">
        <f>854227625.46154+593398273.823629</f>
        <v>1447625899.2851691</v>
      </c>
      <c r="I45" s="181">
        <f>213556906.365385+207689395.83827</f>
        <v>421246302.203655</v>
      </c>
      <c r="J45" s="181">
        <f>H45-I45</f>
        <v>1026379597.0815141</v>
      </c>
      <c r="K45" s="201" t="s">
        <v>275</v>
      </c>
      <c r="L45" s="201" t="s">
        <v>71</v>
      </c>
      <c r="M45" s="201" t="s">
        <v>137</v>
      </c>
      <c r="N45" s="178" t="s">
        <v>29</v>
      </c>
      <c r="O45" s="176" t="s">
        <v>269</v>
      </c>
      <c r="P45" s="176" t="s">
        <v>270</v>
      </c>
      <c r="Q45" s="200" t="s">
        <v>194</v>
      </c>
      <c r="R45" s="176" t="s">
        <v>214</v>
      </c>
      <c r="S45" s="175" t="s">
        <v>271</v>
      </c>
      <c r="T45" s="174"/>
      <c r="U45" s="174"/>
      <c r="V45" s="199"/>
      <c r="W45" s="198"/>
      <c r="X45" s="197" t="s">
        <v>272</v>
      </c>
    </row>
    <row r="46" spans="1:25" ht="150" customHeight="1" x14ac:dyDescent="0.25">
      <c r="A46" s="195">
        <v>109</v>
      </c>
      <c r="B46" s="192" t="s">
        <v>276</v>
      </c>
      <c r="C46" s="194" t="s">
        <v>26</v>
      </c>
      <c r="D46" s="193">
        <v>4</v>
      </c>
      <c r="E46" s="193">
        <v>4</v>
      </c>
      <c r="F46" s="192" t="s">
        <v>255</v>
      </c>
      <c r="G46" s="183" t="s">
        <v>28</v>
      </c>
      <c r="H46" s="182">
        <v>1078364600</v>
      </c>
      <c r="I46" s="182">
        <v>916609910</v>
      </c>
      <c r="J46" s="182">
        <v>161754690</v>
      </c>
      <c r="K46" s="179" t="s">
        <v>135</v>
      </c>
      <c r="L46" s="179" t="s">
        <v>136</v>
      </c>
      <c r="M46" s="179" t="s">
        <v>252</v>
      </c>
      <c r="N46" s="178" t="s">
        <v>29</v>
      </c>
      <c r="O46" s="191" t="s">
        <v>262</v>
      </c>
      <c r="P46" s="183" t="s">
        <v>277</v>
      </c>
      <c r="Q46" s="177" t="s">
        <v>47</v>
      </c>
      <c r="R46" s="191" t="s">
        <v>278</v>
      </c>
      <c r="S46" s="191" t="s">
        <v>142</v>
      </c>
      <c r="T46" s="190"/>
      <c r="U46" s="189"/>
      <c r="V46" s="189"/>
      <c r="W46" s="189"/>
      <c r="X46" s="188"/>
      <c r="Y46" s="187"/>
    </row>
    <row r="47" spans="1:25" ht="173.25" x14ac:dyDescent="0.25">
      <c r="A47" s="186">
        <v>110</v>
      </c>
      <c r="B47" s="185" t="s">
        <v>279</v>
      </c>
      <c r="C47" s="176" t="s">
        <v>26</v>
      </c>
      <c r="D47" s="175">
        <v>2</v>
      </c>
      <c r="E47" s="175">
        <v>6</v>
      </c>
      <c r="F47" s="184" t="s">
        <v>208</v>
      </c>
      <c r="G47" s="183" t="s">
        <v>28</v>
      </c>
      <c r="H47" s="182">
        <v>612500000</v>
      </c>
      <c r="I47" s="182">
        <v>245000000</v>
      </c>
      <c r="J47" s="181">
        <v>367500000</v>
      </c>
      <c r="K47" s="180" t="s">
        <v>280</v>
      </c>
      <c r="L47" s="180" t="s">
        <v>86</v>
      </c>
      <c r="M47" s="179" t="s">
        <v>66</v>
      </c>
      <c r="N47" s="178" t="s">
        <v>29</v>
      </c>
      <c r="O47" s="176" t="s">
        <v>269</v>
      </c>
      <c r="P47" s="176" t="s">
        <v>281</v>
      </c>
      <c r="Q47" s="177" t="s">
        <v>282</v>
      </c>
      <c r="R47" s="176" t="s">
        <v>214</v>
      </c>
      <c r="S47" s="175" t="s">
        <v>271</v>
      </c>
      <c r="T47" s="174"/>
      <c r="U47" s="174"/>
      <c r="V47" s="174"/>
      <c r="W47" s="174"/>
      <c r="X47" s="173" t="s">
        <v>283</v>
      </c>
    </row>
    <row r="48" spans="1:25" ht="79.5" thickBot="1" x14ac:dyDescent="0.3">
      <c r="A48" s="172">
        <v>113</v>
      </c>
      <c r="B48" s="170" t="s">
        <v>284</v>
      </c>
      <c r="C48" s="171" t="s">
        <v>26</v>
      </c>
      <c r="D48" s="170"/>
      <c r="E48" s="170">
        <v>7</v>
      </c>
      <c r="F48" s="169" t="s">
        <v>285</v>
      </c>
      <c r="G48" s="168" t="s">
        <v>28</v>
      </c>
      <c r="H48" s="167">
        <v>3069430889</v>
      </c>
      <c r="I48" s="166">
        <v>2090896322</v>
      </c>
      <c r="J48" s="165">
        <v>978534567</v>
      </c>
      <c r="K48" s="149" t="s">
        <v>280</v>
      </c>
      <c r="L48" s="149" t="s">
        <v>280</v>
      </c>
      <c r="M48" s="164" t="s">
        <v>286</v>
      </c>
      <c r="N48" s="163" t="s">
        <v>29</v>
      </c>
      <c r="O48" s="162" t="s">
        <v>287</v>
      </c>
      <c r="P48" s="162" t="s">
        <v>288</v>
      </c>
      <c r="Q48" s="161" t="s">
        <v>35</v>
      </c>
      <c r="R48" s="160" t="s">
        <v>289</v>
      </c>
      <c r="S48" s="158"/>
      <c r="T48" s="159"/>
      <c r="U48" s="158"/>
      <c r="V48" s="158"/>
      <c r="W48" s="158"/>
      <c r="X48" s="157"/>
    </row>
    <row r="49" spans="1:24" ht="256.5" customHeight="1" x14ac:dyDescent="0.25">
      <c r="A49" s="148">
        <v>114</v>
      </c>
      <c r="B49" s="156" t="s">
        <v>290</v>
      </c>
      <c r="C49" s="156" t="s">
        <v>130</v>
      </c>
      <c r="D49" s="155">
        <v>5</v>
      </c>
      <c r="E49" s="155">
        <v>5</v>
      </c>
      <c r="F49" s="154" t="s">
        <v>131</v>
      </c>
      <c r="G49" s="153" t="s">
        <v>28</v>
      </c>
      <c r="H49" s="152">
        <v>212594364.94</v>
      </c>
      <c r="I49" s="151">
        <v>199215984</v>
      </c>
      <c r="J49" s="150">
        <v>13378380.939999999</v>
      </c>
      <c r="K49" s="148" t="s">
        <v>122</v>
      </c>
      <c r="L49" s="148" t="s">
        <v>193</v>
      </c>
      <c r="M49" s="149" t="s">
        <v>137</v>
      </c>
      <c r="N49" s="148" t="s">
        <v>29</v>
      </c>
      <c r="O49" s="147" t="s">
        <v>220</v>
      </c>
      <c r="P49" s="147" t="s">
        <v>291</v>
      </c>
      <c r="Q49" s="147" t="s">
        <v>140</v>
      </c>
      <c r="R49" s="147" t="s">
        <v>222</v>
      </c>
      <c r="S49" s="147" t="s">
        <v>223</v>
      </c>
      <c r="T49" s="147"/>
      <c r="U49" s="147"/>
      <c r="V49" s="147"/>
      <c r="W49" s="147"/>
      <c r="X49" s="146"/>
    </row>
    <row r="50" spans="1:24" ht="15" x14ac:dyDescent="0.25">
      <c r="I50" s="138"/>
      <c r="J50" s="138"/>
      <c r="K50" s="144"/>
      <c r="L50" s="144"/>
      <c r="M50" s="144"/>
    </row>
    <row r="51" spans="1:24" s="145" customFormat="1" ht="15" x14ac:dyDescent="0.25">
      <c r="A51" s="138"/>
      <c r="B51" s="139"/>
      <c r="C51" s="138"/>
      <c r="D51" s="143"/>
      <c r="E51" s="139"/>
      <c r="F51" s="139"/>
      <c r="G51" s="138"/>
      <c r="H51" s="142"/>
      <c r="I51" s="138"/>
      <c r="J51" s="138"/>
      <c r="K51" s="144"/>
      <c r="L51" s="144"/>
      <c r="M51" s="144"/>
      <c r="N51" s="138"/>
      <c r="O51" s="138"/>
      <c r="P51" s="138"/>
      <c r="Q51" s="139"/>
      <c r="R51" s="138"/>
      <c r="S51" s="138"/>
      <c r="T51" s="138"/>
      <c r="U51" s="138"/>
      <c r="V51" s="138"/>
      <c r="W51" s="138"/>
      <c r="X51" s="138"/>
    </row>
    <row r="52" spans="1:24" s="145" customFormat="1" ht="15" x14ac:dyDescent="0.25">
      <c r="A52" s="138"/>
      <c r="B52" s="139"/>
      <c r="C52" s="138"/>
      <c r="D52" s="143"/>
      <c r="E52" s="139"/>
      <c r="F52" s="139"/>
      <c r="G52" s="138"/>
      <c r="H52" s="142"/>
      <c r="I52" s="138"/>
      <c r="J52" s="138"/>
      <c r="K52" s="144"/>
      <c r="L52" s="144"/>
      <c r="M52" s="144"/>
      <c r="N52" s="138"/>
      <c r="O52" s="138"/>
      <c r="P52" s="138"/>
      <c r="Q52" s="139"/>
      <c r="R52" s="138"/>
      <c r="S52" s="138"/>
      <c r="T52" s="138"/>
      <c r="U52" s="138"/>
      <c r="V52" s="138"/>
      <c r="W52" s="138"/>
      <c r="X52" s="138"/>
    </row>
    <row r="53" spans="1:24" ht="15" x14ac:dyDescent="0.25">
      <c r="I53" s="138"/>
      <c r="J53" s="138"/>
      <c r="K53" s="144"/>
      <c r="L53" s="144"/>
      <c r="M53" s="144"/>
    </row>
    <row r="54" spans="1:24" ht="15" x14ac:dyDescent="0.25">
      <c r="I54" s="138"/>
      <c r="J54" s="138"/>
      <c r="K54" s="144"/>
      <c r="L54" s="144"/>
      <c r="M54" s="144"/>
    </row>
    <row r="55" spans="1:24" ht="15" x14ac:dyDescent="0.25">
      <c r="I55" s="138"/>
      <c r="J55" s="138"/>
      <c r="K55" s="144"/>
      <c r="L55" s="144"/>
      <c r="M55" s="144"/>
    </row>
  </sheetData>
  <mergeCells count="5">
    <mergeCell ref="A5:F5"/>
    <mergeCell ref="G5:N5"/>
    <mergeCell ref="O5:R5"/>
    <mergeCell ref="S5:X5"/>
    <mergeCell ref="G1:O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FCFA-1A92-421B-B4AE-C6CD1FC3616C}">
  <dimension ref="A1:W66"/>
  <sheetViews>
    <sheetView zoomScaleNormal="10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H36" sqref="H36"/>
    </sheetView>
  </sheetViews>
  <sheetFormatPr defaultColWidth="9.140625" defaultRowHeight="15" x14ac:dyDescent="0.25"/>
  <cols>
    <col min="1" max="1" width="11.42578125" style="138" customWidth="1"/>
    <col min="2" max="2" width="33.85546875" style="138" customWidth="1"/>
    <col min="3" max="3" width="14" style="138" bestFit="1" customWidth="1"/>
    <col min="4" max="4" width="15.42578125" style="143" customWidth="1"/>
    <col min="5" max="5" width="15.5703125" style="139" customWidth="1"/>
    <col min="6" max="6" width="13.42578125" style="139" customWidth="1"/>
    <col min="7" max="7" width="14.85546875" style="347" bestFit="1" customWidth="1"/>
    <col min="8" max="8" width="20.7109375" style="346" customWidth="1"/>
    <col min="9" max="9" width="26.7109375" style="346" customWidth="1"/>
    <col min="10" max="10" width="25.28515625" style="345" customWidth="1"/>
    <col min="11" max="11" width="21.5703125" style="344" customWidth="1"/>
    <col min="12" max="12" width="18" style="343" customWidth="1"/>
    <col min="13" max="13" width="17.28515625" style="343" customWidth="1"/>
    <col min="14" max="14" width="44.28515625" style="138" customWidth="1"/>
    <col min="15" max="15" width="50.7109375" style="138" customWidth="1"/>
    <col min="16" max="16" width="22" style="139" customWidth="1"/>
    <col min="17" max="17" width="57.28515625" style="138" customWidth="1"/>
    <col min="18" max="18" width="31" style="342" customWidth="1"/>
    <col min="19" max="19" width="10.42578125" style="138" customWidth="1"/>
    <col min="20" max="20" width="21.5703125" style="138" customWidth="1"/>
    <col min="21" max="21" width="13.28515625" style="138" customWidth="1"/>
    <col min="22" max="22" width="13" style="138" customWidth="1"/>
    <col min="23" max="23" width="38.7109375" style="138" customWidth="1"/>
    <col min="24" max="16384" width="9.140625" style="138"/>
  </cols>
  <sheetData>
    <row r="1" spans="1:23" ht="15" customHeight="1" x14ac:dyDescent="0.25">
      <c r="G1" s="436" t="s">
        <v>428</v>
      </c>
      <c r="H1" s="436"/>
      <c r="I1" s="436"/>
      <c r="J1" s="436"/>
      <c r="K1" s="436"/>
      <c r="L1" s="436"/>
      <c r="M1" s="436"/>
      <c r="N1" s="436"/>
    </row>
    <row r="2" spans="1:23" ht="15" customHeight="1" x14ac:dyDescent="0.25">
      <c r="G2" s="436"/>
      <c r="H2" s="436"/>
      <c r="I2" s="436"/>
      <c r="J2" s="436"/>
      <c r="K2" s="436"/>
      <c r="L2" s="436"/>
      <c r="M2" s="436"/>
      <c r="N2" s="436"/>
    </row>
    <row r="3" spans="1:23" ht="21" customHeight="1" thickBot="1" x14ac:dyDescent="0.4">
      <c r="D3" s="341"/>
      <c r="E3" s="335"/>
      <c r="F3" s="335"/>
      <c r="G3" s="340"/>
      <c r="H3" s="339"/>
      <c r="I3" s="409"/>
      <c r="J3" s="138"/>
      <c r="K3" s="408"/>
      <c r="L3" s="335"/>
      <c r="M3" s="335"/>
      <c r="N3" s="335"/>
      <c r="O3" s="335"/>
      <c r="P3" s="335"/>
      <c r="Q3" s="335"/>
      <c r="R3" s="336"/>
      <c r="S3" s="335"/>
      <c r="T3" s="335"/>
      <c r="U3" s="335"/>
      <c r="V3" s="335"/>
      <c r="W3" s="335"/>
    </row>
    <row r="4" spans="1:23" x14ac:dyDescent="0.25">
      <c r="A4" s="423" t="s">
        <v>0</v>
      </c>
      <c r="B4" s="424"/>
      <c r="C4" s="424"/>
      <c r="D4" s="424"/>
      <c r="E4" s="424"/>
      <c r="F4" s="425"/>
      <c r="G4" s="426" t="s">
        <v>1</v>
      </c>
      <c r="H4" s="427"/>
      <c r="I4" s="427"/>
      <c r="J4" s="427"/>
      <c r="K4" s="427"/>
      <c r="L4" s="427"/>
      <c r="M4" s="428"/>
      <c r="N4" s="429" t="s">
        <v>2</v>
      </c>
      <c r="O4" s="430"/>
      <c r="P4" s="430"/>
      <c r="Q4" s="431"/>
      <c r="R4" s="432" t="s">
        <v>3</v>
      </c>
      <c r="S4" s="433"/>
      <c r="T4" s="433"/>
      <c r="U4" s="433"/>
      <c r="V4" s="433"/>
      <c r="W4" s="434"/>
    </row>
    <row r="5" spans="1:23" s="139" customFormat="1" ht="60" x14ac:dyDescent="0.25">
      <c r="A5" s="407" t="s">
        <v>4</v>
      </c>
      <c r="B5" s="406" t="s">
        <v>5</v>
      </c>
      <c r="C5" s="406" t="s">
        <v>6</v>
      </c>
      <c r="D5" s="406" t="s">
        <v>7</v>
      </c>
      <c r="E5" s="406" t="s">
        <v>8</v>
      </c>
      <c r="F5" s="406" t="s">
        <v>9</v>
      </c>
      <c r="G5" s="405" t="s">
        <v>10</v>
      </c>
      <c r="H5" s="402" t="s">
        <v>427</v>
      </c>
      <c r="I5" s="402" t="s">
        <v>12</v>
      </c>
      <c r="J5" s="404" t="s">
        <v>13</v>
      </c>
      <c r="K5" s="403" t="s">
        <v>426</v>
      </c>
      <c r="L5" s="402" t="s">
        <v>425</v>
      </c>
      <c r="M5" s="402" t="s">
        <v>14</v>
      </c>
      <c r="N5" s="401" t="s">
        <v>15</v>
      </c>
      <c r="O5" s="401" t="s">
        <v>16</v>
      </c>
      <c r="P5" s="401" t="s">
        <v>17</v>
      </c>
      <c r="Q5" s="401" t="s">
        <v>18</v>
      </c>
      <c r="R5" s="400" t="s">
        <v>19</v>
      </c>
      <c r="S5" s="399" t="s">
        <v>424</v>
      </c>
      <c r="T5" s="399" t="s">
        <v>21</v>
      </c>
      <c r="U5" s="399" t="s">
        <v>423</v>
      </c>
      <c r="V5" s="399" t="s">
        <v>23</v>
      </c>
      <c r="W5" s="398" t="s">
        <v>24</v>
      </c>
    </row>
    <row r="6" spans="1:23" ht="78.75" customHeight="1" x14ac:dyDescent="0.25">
      <c r="A6" s="195">
        <v>1</v>
      </c>
      <c r="B6" s="185" t="s">
        <v>422</v>
      </c>
      <c r="C6" s="185" t="s">
        <v>26</v>
      </c>
      <c r="D6" s="214">
        <v>4</v>
      </c>
      <c r="E6" s="214">
        <v>4</v>
      </c>
      <c r="F6" s="214" t="s">
        <v>75</v>
      </c>
      <c r="G6" s="153" t="s">
        <v>28</v>
      </c>
      <c r="H6" s="349">
        <v>621996180</v>
      </c>
      <c r="I6" s="366">
        <v>528696753</v>
      </c>
      <c r="J6" s="366">
        <v>93299427</v>
      </c>
      <c r="K6" s="353" t="s">
        <v>420</v>
      </c>
      <c r="L6" s="353" t="s">
        <v>135</v>
      </c>
      <c r="M6" s="210" t="s">
        <v>29</v>
      </c>
      <c r="N6" s="367" t="s">
        <v>392</v>
      </c>
      <c r="O6" s="367" t="s">
        <v>391</v>
      </c>
      <c r="P6" s="357" t="s">
        <v>47</v>
      </c>
      <c r="Q6" s="367" t="s">
        <v>390</v>
      </c>
      <c r="R6" s="214" t="s">
        <v>42</v>
      </c>
      <c r="S6" s="221"/>
      <c r="T6" s="221" t="s">
        <v>149</v>
      </c>
      <c r="U6" s="221"/>
      <c r="V6" s="221"/>
      <c r="W6" s="382"/>
    </row>
    <row r="7" spans="1:23" ht="47.25" x14ac:dyDescent="0.25">
      <c r="A7" s="195">
        <v>2</v>
      </c>
      <c r="B7" s="185" t="s">
        <v>421</v>
      </c>
      <c r="C7" s="185" t="s">
        <v>26</v>
      </c>
      <c r="D7" s="214">
        <v>4</v>
      </c>
      <c r="E7" s="214">
        <v>4</v>
      </c>
      <c r="F7" s="214" t="s">
        <v>75</v>
      </c>
      <c r="G7" s="153" t="s">
        <v>28</v>
      </c>
      <c r="H7" s="349">
        <v>586722420</v>
      </c>
      <c r="I7" s="366">
        <v>410705694</v>
      </c>
      <c r="J7" s="354">
        <v>176016726</v>
      </c>
      <c r="K7" s="353" t="s">
        <v>420</v>
      </c>
      <c r="L7" s="353" t="s">
        <v>135</v>
      </c>
      <c r="M7" s="210" t="s">
        <v>29</v>
      </c>
      <c r="N7" s="367" t="s">
        <v>392</v>
      </c>
      <c r="O7" s="367" t="s">
        <v>391</v>
      </c>
      <c r="P7" s="350" t="s">
        <v>49</v>
      </c>
      <c r="Q7" s="367" t="s">
        <v>390</v>
      </c>
      <c r="R7" s="214" t="s">
        <v>42</v>
      </c>
      <c r="S7" s="221"/>
      <c r="T7" s="221" t="s">
        <v>149</v>
      </c>
      <c r="U7" s="221"/>
      <c r="V7" s="221"/>
      <c r="W7" s="382"/>
    </row>
    <row r="8" spans="1:23" ht="236.25" x14ac:dyDescent="0.25">
      <c r="A8" s="195">
        <v>3</v>
      </c>
      <c r="B8" s="185" t="s">
        <v>419</v>
      </c>
      <c r="C8" s="185" t="s">
        <v>26</v>
      </c>
      <c r="D8" s="214">
        <v>1</v>
      </c>
      <c r="E8" s="214">
        <v>1</v>
      </c>
      <c r="F8" s="213" t="s">
        <v>54</v>
      </c>
      <c r="G8" s="153" t="s">
        <v>28</v>
      </c>
      <c r="H8" s="349">
        <v>707782100</v>
      </c>
      <c r="I8" s="349">
        <v>601614785</v>
      </c>
      <c r="J8" s="354">
        <v>106167315</v>
      </c>
      <c r="K8" s="353" t="s">
        <v>397</v>
      </c>
      <c r="L8" s="397" t="s">
        <v>366</v>
      </c>
      <c r="M8" s="210" t="s">
        <v>29</v>
      </c>
      <c r="N8" s="349" t="s">
        <v>417</v>
      </c>
      <c r="O8" s="349" t="s">
        <v>56</v>
      </c>
      <c r="P8" s="357" t="s">
        <v>47</v>
      </c>
      <c r="Q8" s="349" t="s">
        <v>58</v>
      </c>
      <c r="R8" s="228" t="s">
        <v>59</v>
      </c>
      <c r="S8" s="207"/>
      <c r="T8" s="228"/>
      <c r="U8" s="228"/>
      <c r="V8" s="228"/>
      <c r="W8" s="391"/>
    </row>
    <row r="9" spans="1:23" ht="236.25" x14ac:dyDescent="0.25">
      <c r="A9" s="195">
        <v>4</v>
      </c>
      <c r="B9" s="185" t="s">
        <v>418</v>
      </c>
      <c r="C9" s="185" t="s">
        <v>26</v>
      </c>
      <c r="D9" s="214">
        <v>1</v>
      </c>
      <c r="E9" s="214">
        <v>1</v>
      </c>
      <c r="F9" s="213" t="s">
        <v>54</v>
      </c>
      <c r="G9" s="153" t="s">
        <v>28</v>
      </c>
      <c r="H9" s="349">
        <v>2452776540</v>
      </c>
      <c r="I9" s="349">
        <v>1716943578</v>
      </c>
      <c r="J9" s="354">
        <v>735832962</v>
      </c>
      <c r="K9" s="353" t="s">
        <v>397</v>
      </c>
      <c r="L9" s="397" t="s">
        <v>366</v>
      </c>
      <c r="M9" s="210" t="s">
        <v>29</v>
      </c>
      <c r="N9" s="349" t="s">
        <v>417</v>
      </c>
      <c r="O9" s="349" t="s">
        <v>56</v>
      </c>
      <c r="P9" s="350" t="s">
        <v>49</v>
      </c>
      <c r="Q9" s="349" t="s">
        <v>58</v>
      </c>
      <c r="R9" s="228" t="s">
        <v>59</v>
      </c>
      <c r="S9" s="207"/>
      <c r="T9" s="228"/>
      <c r="U9" s="228"/>
      <c r="V9" s="228"/>
      <c r="W9" s="391"/>
    </row>
    <row r="10" spans="1:23" ht="267.75" x14ac:dyDescent="0.25">
      <c r="A10" s="195">
        <v>5</v>
      </c>
      <c r="B10" s="185" t="s">
        <v>416</v>
      </c>
      <c r="C10" s="185" t="s">
        <v>26</v>
      </c>
      <c r="D10" s="214">
        <v>1</v>
      </c>
      <c r="E10" s="214">
        <v>1</v>
      </c>
      <c r="F10" s="213" t="s">
        <v>54</v>
      </c>
      <c r="G10" s="153" t="s">
        <v>28</v>
      </c>
      <c r="H10" s="349">
        <v>1598986263</v>
      </c>
      <c r="I10" s="349">
        <v>1055514817</v>
      </c>
      <c r="J10" s="354">
        <v>543471446</v>
      </c>
      <c r="K10" s="353" t="s">
        <v>397</v>
      </c>
      <c r="L10" s="201" t="s">
        <v>193</v>
      </c>
      <c r="M10" s="210" t="s">
        <v>29</v>
      </c>
      <c r="N10" s="349" t="s">
        <v>415</v>
      </c>
      <c r="O10" s="349" t="s">
        <v>56</v>
      </c>
      <c r="P10" s="349" t="s">
        <v>57</v>
      </c>
      <c r="Q10" s="349" t="s">
        <v>58</v>
      </c>
      <c r="R10" s="228" t="s">
        <v>59</v>
      </c>
      <c r="S10" s="207"/>
      <c r="T10" s="228" t="s">
        <v>380</v>
      </c>
      <c r="U10" s="228" t="s">
        <v>379</v>
      </c>
      <c r="V10" s="228">
        <v>2022</v>
      </c>
      <c r="W10" s="391" t="s">
        <v>378</v>
      </c>
    </row>
    <row r="11" spans="1:23" ht="150" customHeight="1" x14ac:dyDescent="0.25">
      <c r="A11" s="195">
        <v>6</v>
      </c>
      <c r="B11" s="213" t="s">
        <v>414</v>
      </c>
      <c r="C11" s="213" t="s">
        <v>26</v>
      </c>
      <c r="D11" s="214">
        <v>4</v>
      </c>
      <c r="E11" s="214">
        <v>4</v>
      </c>
      <c r="F11" s="355" t="s">
        <v>255</v>
      </c>
      <c r="G11" s="221" t="s">
        <v>28</v>
      </c>
      <c r="H11" s="354">
        <v>1666344560</v>
      </c>
      <c r="I11" s="349">
        <v>1416392876</v>
      </c>
      <c r="J11" s="354">
        <v>249951684</v>
      </c>
      <c r="K11" s="353" t="s">
        <v>397</v>
      </c>
      <c r="L11" s="379">
        <v>44805</v>
      </c>
      <c r="M11" s="210" t="s">
        <v>29</v>
      </c>
      <c r="N11" s="349" t="s">
        <v>262</v>
      </c>
      <c r="O11" s="374" t="s">
        <v>277</v>
      </c>
      <c r="P11" s="357" t="s">
        <v>47</v>
      </c>
      <c r="Q11" s="349" t="s">
        <v>278</v>
      </c>
      <c r="R11" s="228" t="s">
        <v>142</v>
      </c>
      <c r="S11" s="207"/>
      <c r="T11" s="207"/>
      <c r="U11" s="207"/>
      <c r="V11" s="235"/>
      <c r="W11" s="348"/>
    </row>
    <row r="12" spans="1:23" ht="150" customHeight="1" x14ac:dyDescent="0.25">
      <c r="A12" s="195">
        <v>7</v>
      </c>
      <c r="B12" s="356" t="s">
        <v>413</v>
      </c>
      <c r="C12" s="356" t="s">
        <v>26</v>
      </c>
      <c r="D12" s="214">
        <v>4</v>
      </c>
      <c r="E12" s="214">
        <v>4</v>
      </c>
      <c r="F12" s="213" t="s">
        <v>255</v>
      </c>
      <c r="G12" s="153" t="s">
        <v>28</v>
      </c>
      <c r="H12" s="349">
        <v>748128890</v>
      </c>
      <c r="I12" s="349">
        <v>523690223</v>
      </c>
      <c r="J12" s="354">
        <v>224438667</v>
      </c>
      <c r="K12" s="353" t="s">
        <v>397</v>
      </c>
      <c r="L12" s="379">
        <v>44805</v>
      </c>
      <c r="M12" s="210" t="s">
        <v>29</v>
      </c>
      <c r="N12" s="349" t="s">
        <v>262</v>
      </c>
      <c r="O12" s="374" t="s">
        <v>277</v>
      </c>
      <c r="P12" s="350" t="s">
        <v>49</v>
      </c>
      <c r="Q12" s="349" t="s">
        <v>278</v>
      </c>
      <c r="R12" s="228" t="s">
        <v>142</v>
      </c>
      <c r="S12" s="207"/>
      <c r="T12" s="207"/>
      <c r="U12" s="207"/>
      <c r="V12" s="235"/>
      <c r="W12" s="348"/>
    </row>
    <row r="13" spans="1:23" ht="252" x14ac:dyDescent="0.25">
      <c r="A13" s="195">
        <v>8</v>
      </c>
      <c r="B13" s="185" t="s">
        <v>412</v>
      </c>
      <c r="C13" s="185" t="s">
        <v>26</v>
      </c>
      <c r="D13" s="214">
        <v>1</v>
      </c>
      <c r="E13" s="214">
        <v>1</v>
      </c>
      <c r="F13" s="213" t="s">
        <v>54</v>
      </c>
      <c r="G13" s="153" t="s">
        <v>28</v>
      </c>
      <c r="H13" s="349">
        <v>437028320</v>
      </c>
      <c r="I13" s="349">
        <v>371474072</v>
      </c>
      <c r="J13" s="354">
        <v>65554248</v>
      </c>
      <c r="K13" s="353">
        <v>44835</v>
      </c>
      <c r="L13" s="201" t="s">
        <v>135</v>
      </c>
      <c r="M13" s="210" t="s">
        <v>29</v>
      </c>
      <c r="N13" s="349" t="s">
        <v>411</v>
      </c>
      <c r="O13" s="349" t="s">
        <v>402</v>
      </c>
      <c r="P13" s="357" t="s">
        <v>47</v>
      </c>
      <c r="Q13" s="349" t="s">
        <v>58</v>
      </c>
      <c r="R13" s="228" t="s">
        <v>125</v>
      </c>
      <c r="S13" s="207"/>
      <c r="T13" s="228"/>
      <c r="U13" s="228"/>
      <c r="V13" s="228"/>
      <c r="W13" s="391"/>
    </row>
    <row r="14" spans="1:23" ht="252" x14ac:dyDescent="0.25">
      <c r="A14" s="195">
        <v>9</v>
      </c>
      <c r="B14" s="185" t="s">
        <v>410</v>
      </c>
      <c r="C14" s="185" t="s">
        <v>26</v>
      </c>
      <c r="D14" s="214">
        <v>1</v>
      </c>
      <c r="E14" s="214">
        <v>1</v>
      </c>
      <c r="F14" s="213" t="s">
        <v>54</v>
      </c>
      <c r="G14" s="153" t="s">
        <v>28</v>
      </c>
      <c r="H14" s="349">
        <v>1289343800</v>
      </c>
      <c r="I14" s="349">
        <v>902540660</v>
      </c>
      <c r="J14" s="354">
        <v>386803140</v>
      </c>
      <c r="K14" s="353">
        <v>44835</v>
      </c>
      <c r="L14" s="397" t="s">
        <v>86</v>
      </c>
      <c r="M14" s="210" t="s">
        <v>29</v>
      </c>
      <c r="N14" s="349" t="s">
        <v>409</v>
      </c>
      <c r="O14" s="349" t="s">
        <v>402</v>
      </c>
      <c r="P14" s="350" t="s">
        <v>49</v>
      </c>
      <c r="Q14" s="349" t="s">
        <v>58</v>
      </c>
      <c r="R14" s="228" t="s">
        <v>125</v>
      </c>
      <c r="S14" s="207"/>
      <c r="T14" s="228"/>
      <c r="U14" s="228"/>
      <c r="V14" s="228"/>
      <c r="W14" s="391"/>
    </row>
    <row r="15" spans="1:23" ht="267.75" x14ac:dyDescent="0.25">
      <c r="A15" s="195">
        <v>10</v>
      </c>
      <c r="B15" s="221" t="s">
        <v>408</v>
      </c>
      <c r="C15" s="221" t="s">
        <v>26</v>
      </c>
      <c r="D15" s="214">
        <v>1</v>
      </c>
      <c r="E15" s="214">
        <v>1</v>
      </c>
      <c r="F15" s="214" t="s">
        <v>54</v>
      </c>
      <c r="G15" s="221" t="s">
        <v>28</v>
      </c>
      <c r="H15" s="354">
        <v>612500000</v>
      </c>
      <c r="I15" s="349">
        <v>245000000</v>
      </c>
      <c r="J15" s="354">
        <v>367500000</v>
      </c>
      <c r="K15" s="353">
        <v>44835</v>
      </c>
      <c r="L15" s="396" t="s">
        <v>407</v>
      </c>
      <c r="M15" s="210" t="s">
        <v>29</v>
      </c>
      <c r="N15" s="349" t="s">
        <v>406</v>
      </c>
      <c r="O15" s="349" t="s">
        <v>405</v>
      </c>
      <c r="P15" s="357" t="s">
        <v>206</v>
      </c>
      <c r="Q15" s="349" t="s">
        <v>58</v>
      </c>
      <c r="R15" s="228" t="s">
        <v>125</v>
      </c>
      <c r="S15" s="207"/>
      <c r="T15" s="228"/>
      <c r="U15" s="228"/>
      <c r="V15" s="228"/>
      <c r="W15" s="391"/>
    </row>
    <row r="16" spans="1:23" ht="409.5" x14ac:dyDescent="0.25">
      <c r="A16" s="195">
        <v>11</v>
      </c>
      <c r="B16" s="185" t="s">
        <v>404</v>
      </c>
      <c r="C16" s="185" t="s">
        <v>26</v>
      </c>
      <c r="D16" s="214">
        <v>1</v>
      </c>
      <c r="E16" s="214">
        <v>1</v>
      </c>
      <c r="F16" s="213" t="s">
        <v>54</v>
      </c>
      <c r="G16" s="153" t="s">
        <v>28</v>
      </c>
      <c r="H16" s="349">
        <v>1672959654</v>
      </c>
      <c r="I16" s="349">
        <v>1104345762</v>
      </c>
      <c r="J16" s="354">
        <v>568613892</v>
      </c>
      <c r="K16" s="353">
        <v>44835</v>
      </c>
      <c r="L16" s="201" t="s">
        <v>252</v>
      </c>
      <c r="M16" s="210" t="s">
        <v>29</v>
      </c>
      <c r="N16" s="349" t="s">
        <v>403</v>
      </c>
      <c r="O16" s="349" t="s">
        <v>402</v>
      </c>
      <c r="P16" s="349" t="s">
        <v>57</v>
      </c>
      <c r="Q16" s="349" t="s">
        <v>58</v>
      </c>
      <c r="R16" s="228" t="s">
        <v>59</v>
      </c>
      <c r="S16" s="207"/>
      <c r="T16" s="228" t="s">
        <v>380</v>
      </c>
      <c r="U16" s="228" t="s">
        <v>401</v>
      </c>
      <c r="V16" s="228">
        <v>2022</v>
      </c>
      <c r="W16" s="391" t="s">
        <v>400</v>
      </c>
    </row>
    <row r="17" spans="1:23" ht="141.75" customHeight="1" x14ac:dyDescent="0.25">
      <c r="A17" s="394">
        <v>12</v>
      </c>
      <c r="B17" s="213" t="s">
        <v>399</v>
      </c>
      <c r="C17" s="213" t="s">
        <v>26</v>
      </c>
      <c r="D17" s="393">
        <v>2</v>
      </c>
      <c r="E17" s="393">
        <v>2</v>
      </c>
      <c r="F17" s="149" t="s">
        <v>386</v>
      </c>
      <c r="G17" s="153" t="s">
        <v>28</v>
      </c>
      <c r="H17" s="206">
        <v>1338779420</v>
      </c>
      <c r="I17" s="182">
        <v>1137962507</v>
      </c>
      <c r="J17" s="182">
        <v>200816913</v>
      </c>
      <c r="K17" s="353" t="s">
        <v>397</v>
      </c>
      <c r="L17" s="149" t="s">
        <v>137</v>
      </c>
      <c r="M17" s="210" t="s">
        <v>29</v>
      </c>
      <c r="N17" s="349" t="s">
        <v>396</v>
      </c>
      <c r="O17" s="349" t="s">
        <v>383</v>
      </c>
      <c r="P17" s="349" t="s">
        <v>47</v>
      </c>
      <c r="Q17" s="349" t="s">
        <v>382</v>
      </c>
      <c r="R17" s="228" t="s">
        <v>381</v>
      </c>
      <c r="S17" s="210"/>
      <c r="T17" s="210"/>
      <c r="U17" s="210"/>
      <c r="V17" s="210"/>
      <c r="W17" s="210"/>
    </row>
    <row r="18" spans="1:23" ht="141.75" customHeight="1" x14ac:dyDescent="0.25">
      <c r="A18" s="394">
        <v>13</v>
      </c>
      <c r="B18" s="213" t="s">
        <v>398</v>
      </c>
      <c r="C18" s="213" t="s">
        <v>26</v>
      </c>
      <c r="D18" s="393">
        <v>2</v>
      </c>
      <c r="E18" s="393">
        <v>2</v>
      </c>
      <c r="F18" s="149" t="s">
        <v>386</v>
      </c>
      <c r="G18" s="153" t="s">
        <v>28</v>
      </c>
      <c r="H18" s="395">
        <f>Tabulka34[[#This Row],[z toho příspěvek Evropské unie
(CZK)]]+Tabulka34[[#This Row],[z toho národní veřejné zdroje
(CZK)]]</f>
        <v>1332426540</v>
      </c>
      <c r="I18" s="349">
        <v>932698578</v>
      </c>
      <c r="J18" s="366">
        <v>399727962</v>
      </c>
      <c r="K18" s="353" t="s">
        <v>397</v>
      </c>
      <c r="L18" s="149" t="s">
        <v>137</v>
      </c>
      <c r="M18" s="210" t="s">
        <v>29</v>
      </c>
      <c r="N18" s="349" t="s">
        <v>396</v>
      </c>
      <c r="O18" s="349" t="s">
        <v>383</v>
      </c>
      <c r="P18" s="349" t="s">
        <v>49</v>
      </c>
      <c r="Q18" s="349" t="s">
        <v>382</v>
      </c>
      <c r="R18" s="228" t="s">
        <v>381</v>
      </c>
      <c r="S18" s="210"/>
      <c r="T18" s="210"/>
      <c r="U18" s="210"/>
      <c r="V18" s="210"/>
      <c r="W18" s="210"/>
    </row>
    <row r="19" spans="1:23" ht="220.5" customHeight="1" x14ac:dyDescent="0.25">
      <c r="A19" s="195">
        <v>14</v>
      </c>
      <c r="B19" s="185" t="s">
        <v>395</v>
      </c>
      <c r="C19" s="185" t="s">
        <v>26</v>
      </c>
      <c r="D19" s="214">
        <v>4</v>
      </c>
      <c r="E19" s="214">
        <v>4</v>
      </c>
      <c r="F19" s="214" t="s">
        <v>44</v>
      </c>
      <c r="G19" s="153" t="s">
        <v>28</v>
      </c>
      <c r="H19" s="349">
        <v>1060203480</v>
      </c>
      <c r="I19" s="349">
        <v>901172958</v>
      </c>
      <c r="J19" s="354">
        <v>159030522</v>
      </c>
      <c r="K19" s="353" t="s">
        <v>366</v>
      </c>
      <c r="L19" s="379" t="s">
        <v>252</v>
      </c>
      <c r="M19" s="210" t="s">
        <v>29</v>
      </c>
      <c r="N19" s="367" t="s">
        <v>358</v>
      </c>
      <c r="O19" s="367" t="s">
        <v>357</v>
      </c>
      <c r="P19" s="350" t="s">
        <v>47</v>
      </c>
      <c r="Q19" s="367" t="s">
        <v>356</v>
      </c>
      <c r="R19" s="185" t="s">
        <v>319</v>
      </c>
      <c r="S19" s="221"/>
      <c r="T19" s="221" t="s">
        <v>354</v>
      </c>
      <c r="U19" s="221" t="s">
        <v>353</v>
      </c>
      <c r="V19" s="221">
        <v>44687</v>
      </c>
      <c r="W19" s="390" t="s">
        <v>352</v>
      </c>
    </row>
    <row r="20" spans="1:23" ht="48" customHeight="1" x14ac:dyDescent="0.25">
      <c r="A20" s="195">
        <v>15</v>
      </c>
      <c r="B20" s="185" t="s">
        <v>394</v>
      </c>
      <c r="C20" s="185" t="s">
        <v>26</v>
      </c>
      <c r="D20" s="214">
        <v>4</v>
      </c>
      <c r="E20" s="214">
        <v>4</v>
      </c>
      <c r="F20" s="213" t="s">
        <v>44</v>
      </c>
      <c r="G20" s="153" t="s">
        <v>28</v>
      </c>
      <c r="H20" s="349">
        <v>445310850</v>
      </c>
      <c r="I20" s="349">
        <v>311717595</v>
      </c>
      <c r="J20" s="354">
        <v>133593255</v>
      </c>
      <c r="K20" s="353" t="s">
        <v>366</v>
      </c>
      <c r="L20" s="379" t="s">
        <v>252</v>
      </c>
      <c r="M20" s="210" t="s">
        <v>29</v>
      </c>
      <c r="N20" s="367" t="s">
        <v>358</v>
      </c>
      <c r="O20" s="367" t="s">
        <v>357</v>
      </c>
      <c r="P20" s="350" t="s">
        <v>49</v>
      </c>
      <c r="Q20" s="367" t="s">
        <v>356</v>
      </c>
      <c r="R20" s="214" t="s">
        <v>355</v>
      </c>
      <c r="S20" s="221"/>
      <c r="T20" s="221" t="s">
        <v>354</v>
      </c>
      <c r="U20" s="221" t="s">
        <v>353</v>
      </c>
      <c r="V20" s="221">
        <v>44687</v>
      </c>
      <c r="W20" s="390" t="s">
        <v>352</v>
      </c>
    </row>
    <row r="21" spans="1:23" ht="220.5" customHeight="1" x14ac:dyDescent="0.25">
      <c r="A21" s="394">
        <v>16</v>
      </c>
      <c r="B21" s="185" t="s">
        <v>393</v>
      </c>
      <c r="C21" s="185" t="s">
        <v>192</v>
      </c>
      <c r="D21" s="214">
        <v>4</v>
      </c>
      <c r="E21" s="214">
        <v>4</v>
      </c>
      <c r="F21" s="214" t="s">
        <v>75</v>
      </c>
      <c r="G21" s="153" t="s">
        <v>28</v>
      </c>
      <c r="H21" s="349">
        <v>1029515950</v>
      </c>
      <c r="I21" s="366">
        <v>827490120.67443109</v>
      </c>
      <c r="J21" s="354">
        <v>202025828.85432982</v>
      </c>
      <c r="K21" s="353" t="s">
        <v>366</v>
      </c>
      <c r="L21" s="353" t="s">
        <v>137</v>
      </c>
      <c r="M21" s="210" t="s">
        <v>29</v>
      </c>
      <c r="N21" s="367" t="s">
        <v>392</v>
      </c>
      <c r="O21" s="367" t="s">
        <v>391</v>
      </c>
      <c r="P21" s="368" t="s">
        <v>194</v>
      </c>
      <c r="Q21" s="367" t="s">
        <v>390</v>
      </c>
      <c r="R21" s="214" t="s">
        <v>42</v>
      </c>
      <c r="S21" s="221"/>
      <c r="T21" s="221" t="s">
        <v>149</v>
      </c>
      <c r="U21" s="221"/>
      <c r="V21" s="221"/>
      <c r="W21" s="382"/>
    </row>
    <row r="22" spans="1:23" ht="141.75" customHeight="1" x14ac:dyDescent="0.25">
      <c r="A22" s="394">
        <v>17</v>
      </c>
      <c r="B22" s="355" t="s">
        <v>389</v>
      </c>
      <c r="C22" s="355" t="s">
        <v>26</v>
      </c>
      <c r="D22" s="393">
        <v>2</v>
      </c>
      <c r="E22" s="393">
        <v>2</v>
      </c>
      <c r="F22" s="149" t="s">
        <v>386</v>
      </c>
      <c r="G22" s="153" t="s">
        <v>28</v>
      </c>
      <c r="H22" s="206">
        <v>1459449580</v>
      </c>
      <c r="I22" s="182">
        <v>1240532143</v>
      </c>
      <c r="J22" s="182">
        <v>218917437</v>
      </c>
      <c r="K22" s="353" t="s">
        <v>366</v>
      </c>
      <c r="L22" s="201" t="s">
        <v>385</v>
      </c>
      <c r="M22" s="210" t="s">
        <v>29</v>
      </c>
      <c r="N22" s="349" t="s">
        <v>384</v>
      </c>
      <c r="O22" s="349" t="s">
        <v>383</v>
      </c>
      <c r="P22" s="349" t="s">
        <v>47</v>
      </c>
      <c r="Q22" s="349" t="s">
        <v>382</v>
      </c>
      <c r="R22" s="228" t="s">
        <v>381</v>
      </c>
      <c r="S22" s="210"/>
      <c r="T22" s="210"/>
      <c r="U22" s="210"/>
      <c r="V22" s="210"/>
      <c r="W22" s="210"/>
    </row>
    <row r="23" spans="1:23" ht="141.75" customHeight="1" x14ac:dyDescent="0.25">
      <c r="A23" s="394">
        <v>18</v>
      </c>
      <c r="B23" s="355" t="s">
        <v>388</v>
      </c>
      <c r="C23" s="355" t="s">
        <v>26</v>
      </c>
      <c r="D23" s="393">
        <v>2</v>
      </c>
      <c r="E23" s="393">
        <v>2</v>
      </c>
      <c r="F23" s="149" t="s">
        <v>386</v>
      </c>
      <c r="G23" s="153" t="s">
        <v>28</v>
      </c>
      <c r="H23" s="395">
        <v>2899274160</v>
      </c>
      <c r="I23" s="349">
        <v>2029491912</v>
      </c>
      <c r="J23" s="366">
        <v>869782248</v>
      </c>
      <c r="K23" s="353" t="s">
        <v>366</v>
      </c>
      <c r="L23" s="201" t="s">
        <v>385</v>
      </c>
      <c r="M23" s="210" t="s">
        <v>29</v>
      </c>
      <c r="N23" s="349" t="s">
        <v>384</v>
      </c>
      <c r="O23" s="349" t="s">
        <v>383</v>
      </c>
      <c r="P23" s="349" t="s">
        <v>49</v>
      </c>
      <c r="Q23" s="349" t="s">
        <v>382</v>
      </c>
      <c r="R23" s="228" t="s">
        <v>381</v>
      </c>
      <c r="S23" s="210"/>
      <c r="T23" s="210"/>
      <c r="U23" s="210"/>
      <c r="V23" s="210"/>
      <c r="W23" s="210"/>
    </row>
    <row r="24" spans="1:23" ht="267.75" x14ac:dyDescent="0.25">
      <c r="A24" s="394">
        <v>19</v>
      </c>
      <c r="B24" s="355" t="s">
        <v>387</v>
      </c>
      <c r="C24" s="355" t="s">
        <v>26</v>
      </c>
      <c r="D24" s="393">
        <v>2</v>
      </c>
      <c r="E24" s="393">
        <v>2</v>
      </c>
      <c r="F24" s="149" t="s">
        <v>386</v>
      </c>
      <c r="G24" s="153" t="s">
        <v>28</v>
      </c>
      <c r="H24" s="206">
        <v>5744628215</v>
      </c>
      <c r="I24" s="182">
        <v>3906347186</v>
      </c>
      <c r="J24" s="182">
        <v>1803416206</v>
      </c>
      <c r="K24" s="353" t="s">
        <v>366</v>
      </c>
      <c r="L24" s="201" t="s">
        <v>385</v>
      </c>
      <c r="M24" s="210" t="s">
        <v>29</v>
      </c>
      <c r="N24" s="349" t="s">
        <v>384</v>
      </c>
      <c r="O24" s="349" t="s">
        <v>383</v>
      </c>
      <c r="P24" s="349" t="s">
        <v>57</v>
      </c>
      <c r="Q24" s="349" t="s">
        <v>382</v>
      </c>
      <c r="R24" s="228" t="s">
        <v>381</v>
      </c>
      <c r="S24" s="210"/>
      <c r="T24" s="228" t="s">
        <v>380</v>
      </c>
      <c r="U24" s="228" t="s">
        <v>379</v>
      </c>
      <c r="V24" s="228">
        <v>2022</v>
      </c>
      <c r="W24" s="392" t="s">
        <v>378</v>
      </c>
    </row>
    <row r="25" spans="1:23" ht="150" customHeight="1" x14ac:dyDescent="0.25">
      <c r="A25" s="195">
        <v>20</v>
      </c>
      <c r="B25" s="356" t="s">
        <v>377</v>
      </c>
      <c r="C25" s="356" t="s">
        <v>192</v>
      </c>
      <c r="D25" s="214">
        <v>4</v>
      </c>
      <c r="E25" s="214">
        <v>4</v>
      </c>
      <c r="F25" s="355" t="s">
        <v>255</v>
      </c>
      <c r="G25" s="221" t="s">
        <v>28</v>
      </c>
      <c r="H25" s="354">
        <v>2041583440.4236135</v>
      </c>
      <c r="I25" s="349">
        <v>1577588363.470479</v>
      </c>
      <c r="J25" s="354">
        <v>463995076.95313454</v>
      </c>
      <c r="K25" s="353" t="s">
        <v>366</v>
      </c>
      <c r="L25" s="201" t="s">
        <v>137</v>
      </c>
      <c r="M25" s="210" t="s">
        <v>29</v>
      </c>
      <c r="N25" s="349" t="s">
        <v>262</v>
      </c>
      <c r="O25" s="351" t="s">
        <v>277</v>
      </c>
      <c r="P25" s="351" t="s">
        <v>194</v>
      </c>
      <c r="Q25" s="349" t="s">
        <v>278</v>
      </c>
      <c r="R25" s="228" t="s">
        <v>142</v>
      </c>
      <c r="S25" s="207"/>
      <c r="T25" s="207"/>
      <c r="U25" s="207"/>
      <c r="V25" s="235"/>
      <c r="W25" s="348"/>
    </row>
    <row r="26" spans="1:23" ht="157.5" customHeight="1" x14ac:dyDescent="0.25">
      <c r="A26" s="195">
        <v>21</v>
      </c>
      <c r="B26" s="243" t="s">
        <v>376</v>
      </c>
      <c r="C26" s="243" t="s">
        <v>26</v>
      </c>
      <c r="D26" s="155">
        <v>3</v>
      </c>
      <c r="E26" s="214">
        <v>3</v>
      </c>
      <c r="F26" s="377" t="s">
        <v>374</v>
      </c>
      <c r="G26" s="377" t="s">
        <v>28</v>
      </c>
      <c r="H26" s="362">
        <v>7551942220</v>
      </c>
      <c r="I26" s="366">
        <v>6419150887</v>
      </c>
      <c r="J26" s="354">
        <v>1132791333</v>
      </c>
      <c r="K26" s="353" t="s">
        <v>366</v>
      </c>
      <c r="L26" s="365">
        <v>46722</v>
      </c>
      <c r="M26" s="244" t="s">
        <v>29</v>
      </c>
      <c r="N26" s="361" t="s">
        <v>373</v>
      </c>
      <c r="O26" s="364" t="s">
        <v>372</v>
      </c>
      <c r="P26" s="357" t="s">
        <v>213</v>
      </c>
      <c r="Q26" s="359" t="s">
        <v>371</v>
      </c>
      <c r="R26" s="228" t="s">
        <v>215</v>
      </c>
      <c r="S26" s="207"/>
      <c r="T26" s="207" t="s">
        <v>180</v>
      </c>
      <c r="U26" s="207" t="s">
        <v>370</v>
      </c>
      <c r="V26" s="207">
        <v>44664</v>
      </c>
      <c r="W26" s="363" t="s">
        <v>369</v>
      </c>
    </row>
    <row r="27" spans="1:23" ht="189" customHeight="1" x14ac:dyDescent="0.25">
      <c r="A27" s="195">
        <v>22</v>
      </c>
      <c r="B27" s="243" t="s">
        <v>375</v>
      </c>
      <c r="C27" s="243" t="s">
        <v>26</v>
      </c>
      <c r="D27" s="155">
        <v>3</v>
      </c>
      <c r="E27" s="155">
        <v>3</v>
      </c>
      <c r="F27" s="215" t="s">
        <v>374</v>
      </c>
      <c r="G27" s="153" t="s">
        <v>28</v>
      </c>
      <c r="H27" s="362">
        <v>5353626960</v>
      </c>
      <c r="I27" s="366">
        <v>3747538872</v>
      </c>
      <c r="J27" s="354">
        <v>1606088088</v>
      </c>
      <c r="K27" s="353" t="s">
        <v>366</v>
      </c>
      <c r="L27" s="365">
        <v>46722</v>
      </c>
      <c r="M27" s="244" t="s">
        <v>29</v>
      </c>
      <c r="N27" s="361" t="s">
        <v>373</v>
      </c>
      <c r="O27" s="364" t="s">
        <v>372</v>
      </c>
      <c r="P27" s="350" t="s">
        <v>218</v>
      </c>
      <c r="Q27" s="359" t="s">
        <v>371</v>
      </c>
      <c r="R27" s="228" t="s">
        <v>215</v>
      </c>
      <c r="S27" s="207"/>
      <c r="T27" s="207" t="s">
        <v>180</v>
      </c>
      <c r="U27" s="207" t="s">
        <v>370</v>
      </c>
      <c r="V27" s="207">
        <v>44664</v>
      </c>
      <c r="W27" s="363" t="s">
        <v>369</v>
      </c>
    </row>
    <row r="28" spans="1:23" ht="270" customHeight="1" x14ac:dyDescent="0.25">
      <c r="A28" s="195">
        <v>25</v>
      </c>
      <c r="B28" s="185" t="s">
        <v>368</v>
      </c>
      <c r="C28" s="185" t="s">
        <v>26</v>
      </c>
      <c r="D28" s="214">
        <v>4</v>
      </c>
      <c r="E28" s="214">
        <v>4</v>
      </c>
      <c r="F28" s="214" t="s">
        <v>44</v>
      </c>
      <c r="G28" s="153" t="s">
        <v>28</v>
      </c>
      <c r="H28" s="349">
        <v>936494220</v>
      </c>
      <c r="I28" s="349">
        <v>796020087</v>
      </c>
      <c r="J28" s="354">
        <v>140474133</v>
      </c>
      <c r="K28" s="353" t="s">
        <v>366</v>
      </c>
      <c r="L28" s="378" t="s">
        <v>252</v>
      </c>
      <c r="M28" s="210" t="s">
        <v>29</v>
      </c>
      <c r="N28" s="367" t="s">
        <v>45</v>
      </c>
      <c r="O28" s="367" t="s">
        <v>46</v>
      </c>
      <c r="P28" s="357" t="s">
        <v>47</v>
      </c>
      <c r="Q28" s="367" t="s">
        <v>336</v>
      </c>
      <c r="R28" s="214" t="s">
        <v>48</v>
      </c>
      <c r="S28" s="221"/>
      <c r="T28" s="221"/>
      <c r="U28" s="221"/>
      <c r="V28" s="221"/>
      <c r="W28" s="239"/>
    </row>
    <row r="29" spans="1:23" ht="344.25" customHeight="1" x14ac:dyDescent="0.25">
      <c r="A29" s="195">
        <v>26</v>
      </c>
      <c r="B29" s="185" t="s">
        <v>367</v>
      </c>
      <c r="C29" s="185" t="s">
        <v>26</v>
      </c>
      <c r="D29" s="214">
        <v>4</v>
      </c>
      <c r="E29" s="214">
        <v>4</v>
      </c>
      <c r="F29" s="214" t="s">
        <v>44</v>
      </c>
      <c r="G29" s="153" t="s">
        <v>28</v>
      </c>
      <c r="H29" s="349">
        <v>545346420</v>
      </c>
      <c r="I29" s="349">
        <v>381742494</v>
      </c>
      <c r="J29" s="354">
        <v>163603926</v>
      </c>
      <c r="K29" s="353" t="s">
        <v>366</v>
      </c>
      <c r="L29" s="378" t="s">
        <v>252</v>
      </c>
      <c r="M29" s="210" t="s">
        <v>29</v>
      </c>
      <c r="N29" s="367" t="s">
        <v>45</v>
      </c>
      <c r="O29" s="367" t="s">
        <v>46</v>
      </c>
      <c r="P29" s="350" t="s">
        <v>49</v>
      </c>
      <c r="Q29" s="367" t="s">
        <v>336</v>
      </c>
      <c r="R29" s="214" t="s">
        <v>48</v>
      </c>
      <c r="S29" s="221"/>
      <c r="T29" s="221"/>
      <c r="U29" s="221"/>
      <c r="V29" s="221"/>
      <c r="W29" s="239"/>
    </row>
    <row r="30" spans="1:23" ht="189" customHeight="1" x14ac:dyDescent="0.25">
      <c r="A30" s="195">
        <v>27</v>
      </c>
      <c r="B30" s="243" t="s">
        <v>365</v>
      </c>
      <c r="C30" s="243" t="s">
        <v>26</v>
      </c>
      <c r="D30" s="155">
        <v>2</v>
      </c>
      <c r="E30" s="155">
        <v>6</v>
      </c>
      <c r="F30" s="215" t="s">
        <v>208</v>
      </c>
      <c r="G30" s="153" t="s">
        <v>28</v>
      </c>
      <c r="H30" s="256">
        <v>2516424120</v>
      </c>
      <c r="I30" s="182">
        <v>2138960502</v>
      </c>
      <c r="J30" s="206">
        <v>377463618</v>
      </c>
      <c r="K30" s="353">
        <v>44835</v>
      </c>
      <c r="L30" s="353" t="s">
        <v>252</v>
      </c>
      <c r="M30" s="244" t="s">
        <v>29</v>
      </c>
      <c r="N30" s="361" t="s">
        <v>334</v>
      </c>
      <c r="O30" s="364" t="s">
        <v>281</v>
      </c>
      <c r="P30" s="349" t="s">
        <v>213</v>
      </c>
      <c r="Q30" s="359" t="s">
        <v>214</v>
      </c>
      <c r="R30" s="228" t="s">
        <v>271</v>
      </c>
      <c r="S30" s="207"/>
      <c r="T30" s="207"/>
      <c r="U30" s="207"/>
      <c r="V30" s="207"/>
      <c r="W30" s="363" t="s">
        <v>283</v>
      </c>
    </row>
    <row r="31" spans="1:23" ht="173.25" x14ac:dyDescent="0.25">
      <c r="A31" s="195">
        <v>28</v>
      </c>
      <c r="B31" s="243" t="s">
        <v>364</v>
      </c>
      <c r="C31" s="243" t="s">
        <v>26</v>
      </c>
      <c r="D31" s="155">
        <v>2</v>
      </c>
      <c r="E31" s="155">
        <v>6</v>
      </c>
      <c r="F31" s="377" t="s">
        <v>208</v>
      </c>
      <c r="G31" s="377" t="s">
        <v>28</v>
      </c>
      <c r="H31" s="256">
        <v>2053737180</v>
      </c>
      <c r="I31" s="182">
        <v>1437616026</v>
      </c>
      <c r="J31" s="206">
        <v>616121154</v>
      </c>
      <c r="K31" s="353">
        <v>44835</v>
      </c>
      <c r="L31" s="365">
        <v>45017</v>
      </c>
      <c r="M31" s="244" t="s">
        <v>29</v>
      </c>
      <c r="N31" s="361" t="s">
        <v>334</v>
      </c>
      <c r="O31" s="364" t="s">
        <v>281</v>
      </c>
      <c r="P31" s="350" t="s">
        <v>218</v>
      </c>
      <c r="Q31" s="359" t="s">
        <v>214</v>
      </c>
      <c r="R31" s="228" t="s">
        <v>271</v>
      </c>
      <c r="S31" s="207"/>
      <c r="T31" s="207"/>
      <c r="U31" s="207"/>
      <c r="V31" s="207"/>
      <c r="W31" s="363" t="s">
        <v>283</v>
      </c>
    </row>
    <row r="32" spans="1:23" ht="283.5" customHeight="1" x14ac:dyDescent="0.25">
      <c r="A32" s="195">
        <v>29</v>
      </c>
      <c r="B32" s="221" t="s">
        <v>363</v>
      </c>
      <c r="C32" s="221" t="s">
        <v>192</v>
      </c>
      <c r="D32" s="214">
        <v>1</v>
      </c>
      <c r="E32" s="214">
        <v>1</v>
      </c>
      <c r="F32" s="214" t="s">
        <v>54</v>
      </c>
      <c r="G32" s="221" t="s">
        <v>28</v>
      </c>
      <c r="H32" s="354">
        <v>150987947.29878014</v>
      </c>
      <c r="I32" s="349">
        <v>116234471.6204583</v>
      </c>
      <c r="J32" s="354">
        <v>34753475.678321838</v>
      </c>
      <c r="K32" s="353">
        <v>44866</v>
      </c>
      <c r="L32" s="201" t="s">
        <v>137</v>
      </c>
      <c r="M32" s="210" t="s">
        <v>29</v>
      </c>
      <c r="N32" s="372" t="s">
        <v>362</v>
      </c>
      <c r="O32" s="349" t="s">
        <v>361</v>
      </c>
      <c r="P32" s="372" t="s">
        <v>194</v>
      </c>
      <c r="Q32" s="372" t="s">
        <v>58</v>
      </c>
      <c r="R32" s="228" t="s">
        <v>360</v>
      </c>
      <c r="S32" s="207"/>
      <c r="T32" s="228"/>
      <c r="U32" s="228"/>
      <c r="V32" s="228"/>
      <c r="W32" s="391"/>
    </row>
    <row r="33" spans="1:23" ht="220.5" customHeight="1" x14ac:dyDescent="0.25">
      <c r="A33" s="195">
        <v>30</v>
      </c>
      <c r="B33" s="185" t="s">
        <v>359</v>
      </c>
      <c r="C33" s="185" t="s">
        <v>192</v>
      </c>
      <c r="D33" s="214">
        <v>4</v>
      </c>
      <c r="E33" s="214">
        <v>4</v>
      </c>
      <c r="F33" s="214" t="s">
        <v>44</v>
      </c>
      <c r="G33" s="153" t="s">
        <v>28</v>
      </c>
      <c r="H33" s="349">
        <v>2000306094.5264506</v>
      </c>
      <c r="I33" s="349">
        <v>1565570267.4162531</v>
      </c>
      <c r="J33" s="354">
        <v>434735827.11019754</v>
      </c>
      <c r="K33" s="353" t="s">
        <v>330</v>
      </c>
      <c r="L33" s="379" t="s">
        <v>137</v>
      </c>
      <c r="M33" s="210" t="s">
        <v>29</v>
      </c>
      <c r="N33" s="367" t="s">
        <v>358</v>
      </c>
      <c r="O33" s="367" t="s">
        <v>357</v>
      </c>
      <c r="P33" s="357" t="s">
        <v>194</v>
      </c>
      <c r="Q33" s="367" t="s">
        <v>356</v>
      </c>
      <c r="R33" s="185" t="s">
        <v>355</v>
      </c>
      <c r="S33" s="221"/>
      <c r="T33" s="221" t="s">
        <v>354</v>
      </c>
      <c r="U33" s="221" t="s">
        <v>353</v>
      </c>
      <c r="V33" s="221">
        <v>44687</v>
      </c>
      <c r="W33" s="390" t="s">
        <v>352</v>
      </c>
    </row>
    <row r="34" spans="1:23" ht="220.5" x14ac:dyDescent="0.25">
      <c r="A34" s="389">
        <v>31</v>
      </c>
      <c r="B34" s="388" t="s">
        <v>351</v>
      </c>
      <c r="C34" s="388" t="s">
        <v>26</v>
      </c>
      <c r="D34" s="155">
        <v>4</v>
      </c>
      <c r="E34" s="155">
        <v>4</v>
      </c>
      <c r="F34" s="387" t="s">
        <v>27</v>
      </c>
      <c r="G34" s="153" t="s">
        <v>28</v>
      </c>
      <c r="H34" s="256">
        <v>1598668552</v>
      </c>
      <c r="I34" s="182">
        <v>1358868269</v>
      </c>
      <c r="J34" s="182">
        <v>239800283</v>
      </c>
      <c r="K34" s="353">
        <v>44866</v>
      </c>
      <c r="L34" s="380" t="s">
        <v>349</v>
      </c>
      <c r="M34" s="244" t="s">
        <v>29</v>
      </c>
      <c r="N34" s="385" t="s">
        <v>348</v>
      </c>
      <c r="O34" s="374" t="s">
        <v>347</v>
      </c>
      <c r="P34" s="384" t="s">
        <v>31</v>
      </c>
      <c r="Q34" s="383" t="s">
        <v>346</v>
      </c>
      <c r="R34" s="228" t="s">
        <v>37</v>
      </c>
      <c r="S34" s="210"/>
      <c r="T34" s="210"/>
      <c r="U34" s="210"/>
      <c r="V34" s="210"/>
      <c r="W34" s="210"/>
    </row>
    <row r="35" spans="1:23" ht="94.5" customHeight="1" x14ac:dyDescent="0.25">
      <c r="A35" s="389">
        <v>32</v>
      </c>
      <c r="B35" s="388" t="s">
        <v>350</v>
      </c>
      <c r="C35" s="388" t="s">
        <v>26</v>
      </c>
      <c r="D35" s="155">
        <v>4</v>
      </c>
      <c r="E35" s="155">
        <v>4</v>
      </c>
      <c r="F35" s="387" t="s">
        <v>27</v>
      </c>
      <c r="G35" s="153" t="s">
        <v>28</v>
      </c>
      <c r="H35" s="386">
        <v>1079454951</v>
      </c>
      <c r="I35" s="182">
        <v>755618466</v>
      </c>
      <c r="J35" s="182">
        <v>323836485</v>
      </c>
      <c r="K35" s="353">
        <v>44866</v>
      </c>
      <c r="L35" s="380" t="s">
        <v>349</v>
      </c>
      <c r="M35" s="244" t="s">
        <v>29</v>
      </c>
      <c r="N35" s="385" t="s">
        <v>348</v>
      </c>
      <c r="O35" s="374" t="s">
        <v>347</v>
      </c>
      <c r="P35" s="384" t="s">
        <v>33</v>
      </c>
      <c r="Q35" s="383" t="s">
        <v>346</v>
      </c>
      <c r="R35" s="228" t="s">
        <v>37</v>
      </c>
      <c r="S35" s="210"/>
      <c r="T35" s="210"/>
      <c r="U35" s="210"/>
      <c r="V35" s="210"/>
      <c r="W35" s="210"/>
    </row>
    <row r="36" spans="1:23" ht="220.5" customHeight="1" x14ac:dyDescent="0.25">
      <c r="A36" s="195">
        <v>33</v>
      </c>
      <c r="B36" s="185" t="s">
        <v>345</v>
      </c>
      <c r="C36" s="185" t="s">
        <v>26</v>
      </c>
      <c r="D36" s="214">
        <v>4</v>
      </c>
      <c r="E36" s="214">
        <v>4</v>
      </c>
      <c r="F36" s="214" t="s">
        <v>75</v>
      </c>
      <c r="G36" s="153" t="s">
        <v>28</v>
      </c>
      <c r="H36" s="349">
        <v>804866900</v>
      </c>
      <c r="I36" s="366">
        <v>684136865</v>
      </c>
      <c r="J36" s="354">
        <v>120730035</v>
      </c>
      <c r="K36" s="353" t="s">
        <v>330</v>
      </c>
      <c r="L36" s="365">
        <v>44986</v>
      </c>
      <c r="M36" s="210" t="s">
        <v>29</v>
      </c>
      <c r="N36" s="367" t="s">
        <v>317</v>
      </c>
      <c r="O36" s="367" t="s">
        <v>316</v>
      </c>
      <c r="P36" s="357" t="s">
        <v>47</v>
      </c>
      <c r="Q36" s="367" t="s">
        <v>315</v>
      </c>
      <c r="R36" s="214" t="s">
        <v>42</v>
      </c>
      <c r="S36" s="196"/>
      <c r="T36" s="221" t="s">
        <v>149</v>
      </c>
      <c r="U36" s="221"/>
      <c r="V36" s="221"/>
      <c r="W36" s="382"/>
    </row>
    <row r="37" spans="1:23" s="381" customFormat="1" ht="220.5" customHeight="1" x14ac:dyDescent="0.25">
      <c r="A37" s="195">
        <v>34</v>
      </c>
      <c r="B37" s="185" t="s">
        <v>344</v>
      </c>
      <c r="C37" s="185" t="s">
        <v>26</v>
      </c>
      <c r="D37" s="214">
        <v>4</v>
      </c>
      <c r="E37" s="214">
        <v>4</v>
      </c>
      <c r="F37" s="214" t="s">
        <v>75</v>
      </c>
      <c r="G37" s="153" t="s">
        <v>28</v>
      </c>
      <c r="H37" s="349">
        <v>655539960</v>
      </c>
      <c r="I37" s="366">
        <v>458877972</v>
      </c>
      <c r="J37" s="354">
        <v>196661988</v>
      </c>
      <c r="K37" s="353" t="s">
        <v>330</v>
      </c>
      <c r="L37" s="365">
        <v>44986</v>
      </c>
      <c r="M37" s="210" t="s">
        <v>29</v>
      </c>
      <c r="N37" s="367" t="s">
        <v>317</v>
      </c>
      <c r="O37" s="367" t="s">
        <v>343</v>
      </c>
      <c r="P37" s="350" t="s">
        <v>49</v>
      </c>
      <c r="Q37" s="367" t="s">
        <v>315</v>
      </c>
      <c r="R37" s="214" t="s">
        <v>42</v>
      </c>
      <c r="S37" s="221"/>
      <c r="T37" s="221" t="s">
        <v>149</v>
      </c>
      <c r="U37" s="221"/>
      <c r="V37" s="221"/>
      <c r="W37" s="382"/>
    </row>
    <row r="38" spans="1:23" s="381" customFormat="1" ht="157.5" customHeight="1" x14ac:dyDescent="0.25">
      <c r="A38" s="195">
        <v>35</v>
      </c>
      <c r="B38" s="243" t="s">
        <v>342</v>
      </c>
      <c r="C38" s="243" t="s">
        <v>26</v>
      </c>
      <c r="D38" s="155">
        <v>2</v>
      </c>
      <c r="E38" s="155">
        <v>6</v>
      </c>
      <c r="F38" s="377" t="s">
        <v>208</v>
      </c>
      <c r="G38" s="377" t="s">
        <v>28</v>
      </c>
      <c r="H38" s="362">
        <v>2170077300</v>
      </c>
      <c r="I38" s="349">
        <v>1844565705</v>
      </c>
      <c r="J38" s="354">
        <v>325511595</v>
      </c>
      <c r="K38" s="353" t="s">
        <v>330</v>
      </c>
      <c r="L38" s="365">
        <v>45292</v>
      </c>
      <c r="M38" s="244" t="s">
        <v>29</v>
      </c>
      <c r="N38" s="361" t="s">
        <v>306</v>
      </c>
      <c r="O38" s="364" t="s">
        <v>339</v>
      </c>
      <c r="P38" s="349" t="s">
        <v>213</v>
      </c>
      <c r="Q38" s="359" t="s">
        <v>214</v>
      </c>
      <c r="R38" s="228" t="s">
        <v>42</v>
      </c>
      <c r="S38" s="207"/>
      <c r="T38" s="207" t="s">
        <v>180</v>
      </c>
      <c r="U38" s="207" t="s">
        <v>181</v>
      </c>
      <c r="V38" s="207">
        <v>44664</v>
      </c>
      <c r="W38" s="363" t="s">
        <v>182</v>
      </c>
    </row>
    <row r="39" spans="1:23" ht="157.5" customHeight="1" x14ac:dyDescent="0.25">
      <c r="A39" s="195">
        <v>36</v>
      </c>
      <c r="B39" s="243" t="s">
        <v>341</v>
      </c>
      <c r="C39" s="243" t="s">
        <v>26</v>
      </c>
      <c r="D39" s="155">
        <v>2</v>
      </c>
      <c r="E39" s="155">
        <v>6</v>
      </c>
      <c r="F39" s="215" t="s">
        <v>208</v>
      </c>
      <c r="G39" s="153" t="s">
        <v>28</v>
      </c>
      <c r="H39" s="362">
        <v>1646059800</v>
      </c>
      <c r="I39" s="366">
        <v>1152241860</v>
      </c>
      <c r="J39" s="354">
        <v>493817940</v>
      </c>
      <c r="K39" s="353" t="s">
        <v>330</v>
      </c>
      <c r="L39" s="380" t="s">
        <v>340</v>
      </c>
      <c r="M39" s="244" t="s">
        <v>29</v>
      </c>
      <c r="N39" s="361" t="s">
        <v>306</v>
      </c>
      <c r="O39" s="364" t="s">
        <v>339</v>
      </c>
      <c r="P39" s="350" t="s">
        <v>218</v>
      </c>
      <c r="Q39" s="359" t="s">
        <v>214</v>
      </c>
      <c r="R39" s="228" t="s">
        <v>42</v>
      </c>
      <c r="S39" s="207"/>
      <c r="T39" s="207" t="s">
        <v>180</v>
      </c>
      <c r="U39" s="207" t="s">
        <v>181</v>
      </c>
      <c r="V39" s="207">
        <v>44664</v>
      </c>
      <c r="W39" s="363" t="s">
        <v>182</v>
      </c>
    </row>
    <row r="40" spans="1:23" ht="240" customHeight="1" x14ac:dyDescent="0.25">
      <c r="A40" s="195">
        <v>37</v>
      </c>
      <c r="B40" s="213" t="s">
        <v>338</v>
      </c>
      <c r="C40" s="213" t="s">
        <v>192</v>
      </c>
      <c r="D40" s="214">
        <v>4</v>
      </c>
      <c r="E40" s="214">
        <v>4</v>
      </c>
      <c r="F40" s="355" t="s">
        <v>255</v>
      </c>
      <c r="G40" s="221" t="s">
        <v>28</v>
      </c>
      <c r="H40" s="354">
        <v>3538289776.7367086</v>
      </c>
      <c r="I40" s="349">
        <v>2827667776.4724431</v>
      </c>
      <c r="J40" s="354">
        <v>710622000.26426554</v>
      </c>
      <c r="K40" s="353">
        <v>44896</v>
      </c>
      <c r="L40" s="379" t="s">
        <v>137</v>
      </c>
      <c r="M40" s="210" t="s">
        <v>29</v>
      </c>
      <c r="N40" s="349" t="s">
        <v>262</v>
      </c>
      <c r="O40" s="351" t="s">
        <v>294</v>
      </c>
      <c r="P40" s="351" t="s">
        <v>194</v>
      </c>
      <c r="Q40" s="349" t="s">
        <v>293</v>
      </c>
      <c r="R40" s="228" t="s">
        <v>142</v>
      </c>
      <c r="S40" s="207"/>
      <c r="T40" s="207"/>
      <c r="U40" s="207"/>
      <c r="V40" s="235"/>
      <c r="W40" s="348"/>
    </row>
    <row r="41" spans="1:23" ht="240.75" customHeight="1" x14ac:dyDescent="0.25">
      <c r="A41" s="195">
        <v>38</v>
      </c>
      <c r="B41" s="185" t="s">
        <v>337</v>
      </c>
      <c r="C41" s="185" t="s">
        <v>192</v>
      </c>
      <c r="D41" s="214">
        <v>4</v>
      </c>
      <c r="E41" s="214">
        <v>4</v>
      </c>
      <c r="F41" s="214" t="s">
        <v>44</v>
      </c>
      <c r="G41" s="153" t="s">
        <v>28</v>
      </c>
      <c r="H41" s="349">
        <v>475249874</v>
      </c>
      <c r="I41" s="349">
        <v>359213515</v>
      </c>
      <c r="J41" s="354">
        <v>116036358</v>
      </c>
      <c r="K41" s="353">
        <v>44866</v>
      </c>
      <c r="L41" s="378" t="s">
        <v>137</v>
      </c>
      <c r="M41" s="210" t="s">
        <v>29</v>
      </c>
      <c r="N41" s="367" t="s">
        <v>45</v>
      </c>
      <c r="O41" s="367" t="s">
        <v>46</v>
      </c>
      <c r="P41" s="350" t="s">
        <v>194</v>
      </c>
      <c r="Q41" s="367" t="s">
        <v>336</v>
      </c>
      <c r="R41" s="214" t="s">
        <v>48</v>
      </c>
      <c r="S41" s="221"/>
      <c r="T41" s="221"/>
      <c r="U41" s="221"/>
      <c r="V41" s="221"/>
      <c r="W41" s="239"/>
    </row>
    <row r="42" spans="1:23" ht="173.25" x14ac:dyDescent="0.25">
      <c r="A42" s="195">
        <v>39</v>
      </c>
      <c r="B42" s="243" t="s">
        <v>335</v>
      </c>
      <c r="C42" s="243" t="s">
        <v>192</v>
      </c>
      <c r="D42" s="155">
        <v>2</v>
      </c>
      <c r="E42" s="155">
        <v>6</v>
      </c>
      <c r="F42" s="377" t="s">
        <v>208</v>
      </c>
      <c r="G42" s="377" t="s">
        <v>28</v>
      </c>
      <c r="H42" s="362">
        <v>4174847599.2611094</v>
      </c>
      <c r="I42" s="366">
        <v>3231261059.2950201</v>
      </c>
      <c r="J42" s="354">
        <v>943586539.96608925</v>
      </c>
      <c r="K42" s="365">
        <v>44896</v>
      </c>
      <c r="L42" s="353" t="s">
        <v>137</v>
      </c>
      <c r="M42" s="244" t="s">
        <v>29</v>
      </c>
      <c r="N42" s="361" t="s">
        <v>334</v>
      </c>
      <c r="O42" s="364" t="s">
        <v>333</v>
      </c>
      <c r="P42" s="357" t="s">
        <v>194</v>
      </c>
      <c r="Q42" s="359" t="s">
        <v>214</v>
      </c>
      <c r="R42" s="228" t="s">
        <v>271</v>
      </c>
      <c r="S42" s="207"/>
      <c r="T42" s="207"/>
      <c r="U42" s="207"/>
      <c r="V42" s="207"/>
      <c r="W42" s="363" t="s">
        <v>283</v>
      </c>
    </row>
    <row r="43" spans="1:23" ht="220.5" customHeight="1" x14ac:dyDescent="0.25">
      <c r="A43" s="195">
        <v>40</v>
      </c>
      <c r="B43" s="243" t="s">
        <v>332</v>
      </c>
      <c r="C43" s="243" t="s">
        <v>26</v>
      </c>
      <c r="D43" s="155">
        <v>2</v>
      </c>
      <c r="E43" s="155">
        <v>6</v>
      </c>
      <c r="F43" s="215" t="s">
        <v>208</v>
      </c>
      <c r="G43" s="153" t="s">
        <v>28</v>
      </c>
      <c r="H43" s="362">
        <v>1346830240</v>
      </c>
      <c r="I43" s="349">
        <v>1144805704</v>
      </c>
      <c r="J43" s="354">
        <v>202024536</v>
      </c>
      <c r="K43" s="353" t="s">
        <v>330</v>
      </c>
      <c r="L43" s="365">
        <v>45108</v>
      </c>
      <c r="M43" s="244" t="s">
        <v>29</v>
      </c>
      <c r="N43" s="361" t="s">
        <v>313</v>
      </c>
      <c r="O43" s="364" t="s">
        <v>312</v>
      </c>
      <c r="P43" s="349" t="s">
        <v>213</v>
      </c>
      <c r="Q43" s="359" t="s">
        <v>214</v>
      </c>
      <c r="R43" s="228" t="s">
        <v>42</v>
      </c>
      <c r="S43" s="207"/>
      <c r="T43" s="207" t="s">
        <v>180</v>
      </c>
      <c r="U43" s="207" t="s">
        <v>181</v>
      </c>
      <c r="V43" s="207">
        <v>44664</v>
      </c>
      <c r="W43" s="358" t="s">
        <v>182</v>
      </c>
    </row>
    <row r="44" spans="1:23" ht="157.5" customHeight="1" x14ac:dyDescent="0.25">
      <c r="A44" s="195">
        <v>41</v>
      </c>
      <c r="B44" s="243" t="s">
        <v>331</v>
      </c>
      <c r="C44" s="243" t="s">
        <v>26</v>
      </c>
      <c r="D44" s="155">
        <v>2</v>
      </c>
      <c r="E44" s="155">
        <v>6</v>
      </c>
      <c r="F44" s="215" t="s">
        <v>208</v>
      </c>
      <c r="G44" s="153" t="s">
        <v>28</v>
      </c>
      <c r="H44" s="362">
        <v>992919880.00000012</v>
      </c>
      <c r="I44" s="366">
        <v>695043916</v>
      </c>
      <c r="J44" s="354">
        <v>297875964.00000012</v>
      </c>
      <c r="K44" s="353" t="s">
        <v>330</v>
      </c>
      <c r="L44" s="365">
        <v>45200</v>
      </c>
      <c r="M44" s="244" t="s">
        <v>29</v>
      </c>
      <c r="N44" s="361" t="s">
        <v>313</v>
      </c>
      <c r="O44" s="360" t="s">
        <v>312</v>
      </c>
      <c r="P44" s="350" t="s">
        <v>218</v>
      </c>
      <c r="Q44" s="359" t="s">
        <v>214</v>
      </c>
      <c r="R44" s="228" t="s">
        <v>42</v>
      </c>
      <c r="S44" s="207"/>
      <c r="T44" s="207" t="s">
        <v>180</v>
      </c>
      <c r="U44" s="207" t="s">
        <v>181</v>
      </c>
      <c r="V44" s="207">
        <v>44664</v>
      </c>
      <c r="W44" s="363" t="s">
        <v>182</v>
      </c>
    </row>
    <row r="45" spans="1:23" ht="157.5" customHeight="1" x14ac:dyDescent="0.25">
      <c r="A45" s="195">
        <v>42</v>
      </c>
      <c r="B45" s="376" t="s">
        <v>329</v>
      </c>
      <c r="C45" s="376" t="s">
        <v>26</v>
      </c>
      <c r="D45" s="155">
        <v>4</v>
      </c>
      <c r="E45" s="214">
        <v>4</v>
      </c>
      <c r="F45" s="215" t="s">
        <v>255</v>
      </c>
      <c r="G45" s="155" t="s">
        <v>28</v>
      </c>
      <c r="H45" s="362">
        <v>2059964560</v>
      </c>
      <c r="I45" s="366">
        <v>1750969876</v>
      </c>
      <c r="J45" s="354">
        <v>308994684</v>
      </c>
      <c r="K45" s="353">
        <v>44866</v>
      </c>
      <c r="L45" s="352">
        <v>46722</v>
      </c>
      <c r="M45" s="210" t="s">
        <v>29</v>
      </c>
      <c r="N45" s="375" t="s">
        <v>262</v>
      </c>
      <c r="O45" s="374" t="s">
        <v>325</v>
      </c>
      <c r="P45" s="373" t="s">
        <v>47</v>
      </c>
      <c r="Q45" s="372" t="s">
        <v>327</v>
      </c>
      <c r="R45" s="228" t="s">
        <v>142</v>
      </c>
      <c r="S45" s="153"/>
      <c r="T45" s="153"/>
      <c r="U45" s="153"/>
      <c r="V45" s="153"/>
      <c r="W45" s="371"/>
    </row>
    <row r="46" spans="1:23" ht="157.5" customHeight="1" x14ac:dyDescent="0.25">
      <c r="A46" s="195">
        <v>43</v>
      </c>
      <c r="B46" s="376" t="s">
        <v>328</v>
      </c>
      <c r="C46" s="376" t="s">
        <v>26</v>
      </c>
      <c r="D46" s="155">
        <v>4</v>
      </c>
      <c r="E46" s="155">
        <v>4</v>
      </c>
      <c r="F46" s="215" t="s">
        <v>255</v>
      </c>
      <c r="G46" s="153" t="s">
        <v>28</v>
      </c>
      <c r="H46" s="362">
        <v>1395830000</v>
      </c>
      <c r="I46" s="366">
        <v>977081000</v>
      </c>
      <c r="J46" s="354">
        <v>418749000</v>
      </c>
      <c r="K46" s="353">
        <v>44866</v>
      </c>
      <c r="L46" s="352">
        <v>46722</v>
      </c>
      <c r="M46" s="210" t="s">
        <v>29</v>
      </c>
      <c r="N46" s="375" t="s">
        <v>262</v>
      </c>
      <c r="O46" s="374" t="s">
        <v>325</v>
      </c>
      <c r="P46" s="351" t="s">
        <v>49</v>
      </c>
      <c r="Q46" s="372" t="s">
        <v>327</v>
      </c>
      <c r="R46" s="228" t="s">
        <v>142</v>
      </c>
      <c r="S46" s="153"/>
      <c r="T46" s="153"/>
      <c r="U46" s="153"/>
      <c r="V46" s="153"/>
      <c r="W46" s="371"/>
    </row>
    <row r="47" spans="1:23" ht="157.5" customHeight="1" x14ac:dyDescent="0.25">
      <c r="A47" s="195">
        <v>44</v>
      </c>
      <c r="B47" s="376" t="s">
        <v>326</v>
      </c>
      <c r="C47" s="376" t="s">
        <v>26</v>
      </c>
      <c r="D47" s="155">
        <v>4</v>
      </c>
      <c r="E47" s="155">
        <v>4</v>
      </c>
      <c r="F47" s="215" t="s">
        <v>255</v>
      </c>
      <c r="G47" s="153" t="s">
        <v>28</v>
      </c>
      <c r="H47" s="362">
        <v>918750000</v>
      </c>
      <c r="I47" s="366">
        <v>367500000</v>
      </c>
      <c r="J47" s="354">
        <v>551250000</v>
      </c>
      <c r="K47" s="353">
        <v>44866</v>
      </c>
      <c r="L47" s="352">
        <v>46722</v>
      </c>
      <c r="M47" s="210" t="s">
        <v>29</v>
      </c>
      <c r="N47" s="375" t="s">
        <v>262</v>
      </c>
      <c r="O47" s="374" t="s">
        <v>325</v>
      </c>
      <c r="P47" s="373" t="s">
        <v>206</v>
      </c>
      <c r="Q47" s="372" t="s">
        <v>324</v>
      </c>
      <c r="R47" s="228" t="s">
        <v>142</v>
      </c>
      <c r="S47" s="153"/>
      <c r="T47" s="153"/>
      <c r="U47" s="153"/>
      <c r="V47" s="153"/>
      <c r="W47" s="371"/>
    </row>
    <row r="48" spans="1:23" ht="189" customHeight="1" x14ac:dyDescent="0.25">
      <c r="A48" s="370">
        <v>49</v>
      </c>
      <c r="B48" s="185" t="s">
        <v>323</v>
      </c>
      <c r="C48" s="185" t="s">
        <v>130</v>
      </c>
      <c r="D48" s="214">
        <v>5</v>
      </c>
      <c r="E48" s="214">
        <v>5</v>
      </c>
      <c r="F48" s="355" t="s">
        <v>131</v>
      </c>
      <c r="G48" s="153" t="s">
        <v>28</v>
      </c>
      <c r="H48" s="349">
        <f>((356756823.5/80)*100)+((639323099.31/95)*100)+44756708.46</f>
        <v>1163674421.3192105</v>
      </c>
      <c r="I48" s="366">
        <f>356756823.5+639323099.31+39843196.87</f>
        <v>1035923119.6799999</v>
      </c>
      <c r="J48" s="354">
        <f>H48-I48</f>
        <v>127751301.63921058</v>
      </c>
      <c r="K48" s="365">
        <v>44896</v>
      </c>
      <c r="L48" s="201" t="s">
        <v>137</v>
      </c>
      <c r="M48" s="207" t="s">
        <v>29</v>
      </c>
      <c r="N48" s="367" t="s">
        <v>322</v>
      </c>
      <c r="O48" s="367" t="s">
        <v>321</v>
      </c>
      <c r="P48" s="368" t="s">
        <v>140</v>
      </c>
      <c r="Q48" s="367" t="s">
        <v>320</v>
      </c>
      <c r="R48" s="214" t="s">
        <v>319</v>
      </c>
      <c r="S48" s="214"/>
      <c r="T48" s="214"/>
      <c r="U48" s="214"/>
      <c r="V48" s="214"/>
      <c r="W48" s="369"/>
    </row>
    <row r="49" spans="1:23" ht="218.25" customHeight="1" x14ac:dyDescent="0.25">
      <c r="A49" s="203">
        <v>50</v>
      </c>
      <c r="B49" s="185" t="s">
        <v>318</v>
      </c>
      <c r="C49" s="185" t="s">
        <v>192</v>
      </c>
      <c r="D49" s="214">
        <v>4</v>
      </c>
      <c r="E49" s="214">
        <v>4</v>
      </c>
      <c r="F49" s="214" t="s">
        <v>75</v>
      </c>
      <c r="G49" s="153" t="s">
        <v>28</v>
      </c>
      <c r="H49" s="349">
        <v>1337386327.5588665</v>
      </c>
      <c r="I49" s="366">
        <v>1065600873.805064</v>
      </c>
      <c r="J49" s="354">
        <v>271785453.75380254</v>
      </c>
      <c r="K49" s="353">
        <v>44896</v>
      </c>
      <c r="L49" s="353" t="s">
        <v>137</v>
      </c>
      <c r="M49" s="210" t="s">
        <v>29</v>
      </c>
      <c r="N49" s="367" t="s">
        <v>317</v>
      </c>
      <c r="O49" s="367" t="s">
        <v>316</v>
      </c>
      <c r="P49" s="368" t="s">
        <v>194</v>
      </c>
      <c r="Q49" s="367" t="s">
        <v>315</v>
      </c>
      <c r="R49" s="214" t="s">
        <v>42</v>
      </c>
      <c r="S49" s="221"/>
      <c r="T49" s="221" t="s">
        <v>149</v>
      </c>
      <c r="U49" s="221"/>
      <c r="V49" s="221"/>
      <c r="W49" s="239"/>
    </row>
    <row r="50" spans="1:23" ht="94.5" x14ac:dyDescent="0.25">
      <c r="A50" s="195">
        <v>53</v>
      </c>
      <c r="B50" s="243" t="s">
        <v>314</v>
      </c>
      <c r="C50" s="243" t="s">
        <v>192</v>
      </c>
      <c r="D50" s="155">
        <v>2</v>
      </c>
      <c r="E50" s="155">
        <v>6</v>
      </c>
      <c r="F50" s="215" t="s">
        <v>208</v>
      </c>
      <c r="G50" s="153" t="s">
        <v>28</v>
      </c>
      <c r="H50" s="362">
        <v>1265127580.4011993</v>
      </c>
      <c r="I50" s="366">
        <v>966448183.77371192</v>
      </c>
      <c r="J50" s="354">
        <v>298679396.62748742</v>
      </c>
      <c r="K50" s="353" t="s">
        <v>309</v>
      </c>
      <c r="L50" s="353" t="s">
        <v>137</v>
      </c>
      <c r="M50" s="244" t="s">
        <v>29</v>
      </c>
      <c r="N50" s="361" t="s">
        <v>313</v>
      </c>
      <c r="O50" s="360" t="s">
        <v>312</v>
      </c>
      <c r="P50" s="357" t="s">
        <v>194</v>
      </c>
      <c r="Q50" s="359" t="s">
        <v>214</v>
      </c>
      <c r="R50" s="228" t="s">
        <v>42</v>
      </c>
      <c r="S50" s="207"/>
      <c r="T50" s="207" t="s">
        <v>180</v>
      </c>
      <c r="U50" s="207" t="s">
        <v>181</v>
      </c>
      <c r="V50" s="207">
        <v>44664</v>
      </c>
      <c r="W50" s="208" t="s">
        <v>182</v>
      </c>
    </row>
    <row r="51" spans="1:23" ht="141.75" customHeight="1" x14ac:dyDescent="0.25">
      <c r="A51" s="195">
        <v>54</v>
      </c>
      <c r="B51" s="243" t="s">
        <v>311</v>
      </c>
      <c r="C51" s="243" t="s">
        <v>26</v>
      </c>
      <c r="D51" s="155">
        <v>2</v>
      </c>
      <c r="E51" s="155">
        <v>6</v>
      </c>
      <c r="F51" s="215" t="s">
        <v>208</v>
      </c>
      <c r="G51" s="153" t="s">
        <v>28</v>
      </c>
      <c r="H51" s="362">
        <v>427297659.99999994</v>
      </c>
      <c r="I51" s="366">
        <v>363203011</v>
      </c>
      <c r="J51" s="354">
        <v>64094648.99999994</v>
      </c>
      <c r="K51" s="353" t="s">
        <v>309</v>
      </c>
      <c r="L51" s="365">
        <v>45323</v>
      </c>
      <c r="M51" s="244" t="s">
        <v>29</v>
      </c>
      <c r="N51" s="361" t="s">
        <v>302</v>
      </c>
      <c r="O51" s="360" t="s">
        <v>301</v>
      </c>
      <c r="P51" s="350" t="s">
        <v>213</v>
      </c>
      <c r="Q51" s="359" t="s">
        <v>214</v>
      </c>
      <c r="R51" s="228" t="s">
        <v>300</v>
      </c>
      <c r="S51" s="207"/>
      <c r="T51" s="207"/>
      <c r="U51" s="207"/>
      <c r="V51" s="207"/>
      <c r="W51" s="208" t="s">
        <v>299</v>
      </c>
    </row>
    <row r="52" spans="1:23" ht="82.5" customHeight="1" x14ac:dyDescent="0.25">
      <c r="A52" s="148">
        <v>55</v>
      </c>
      <c r="B52" s="243" t="s">
        <v>310</v>
      </c>
      <c r="C52" s="243" t="s">
        <v>26</v>
      </c>
      <c r="D52" s="155">
        <v>2</v>
      </c>
      <c r="E52" s="155">
        <v>6</v>
      </c>
      <c r="F52" s="215" t="s">
        <v>208</v>
      </c>
      <c r="G52" s="153" t="s">
        <v>28</v>
      </c>
      <c r="H52" s="362">
        <v>386827380</v>
      </c>
      <c r="I52" s="362">
        <v>270779166</v>
      </c>
      <c r="J52" s="354">
        <v>116048214</v>
      </c>
      <c r="K52" s="353" t="s">
        <v>309</v>
      </c>
      <c r="L52" s="365">
        <v>45444</v>
      </c>
      <c r="M52" s="244" t="s">
        <v>29</v>
      </c>
      <c r="N52" s="361" t="s">
        <v>302</v>
      </c>
      <c r="O52" s="360" t="s">
        <v>308</v>
      </c>
      <c r="P52" s="357" t="s">
        <v>218</v>
      </c>
      <c r="Q52" s="359" t="s">
        <v>214</v>
      </c>
      <c r="R52" s="228" t="s">
        <v>300</v>
      </c>
      <c r="S52" s="207"/>
      <c r="T52" s="207"/>
      <c r="U52" s="207"/>
      <c r="V52" s="207"/>
      <c r="W52" s="358" t="s">
        <v>299</v>
      </c>
    </row>
    <row r="53" spans="1:23" ht="173.25" customHeight="1" x14ac:dyDescent="0.25">
      <c r="A53" s="195">
        <v>66</v>
      </c>
      <c r="B53" s="243" t="s">
        <v>307</v>
      </c>
      <c r="C53" s="243" t="s">
        <v>192</v>
      </c>
      <c r="D53" s="155">
        <v>2</v>
      </c>
      <c r="E53" s="155">
        <v>6</v>
      </c>
      <c r="F53" s="215" t="s">
        <v>208</v>
      </c>
      <c r="G53" s="153" t="s">
        <v>28</v>
      </c>
      <c r="H53" s="362">
        <v>2255804503.6783714</v>
      </c>
      <c r="I53" s="362">
        <v>1730031400.501616</v>
      </c>
      <c r="J53" s="354">
        <v>525773103.17675543</v>
      </c>
      <c r="K53" s="353">
        <v>44896</v>
      </c>
      <c r="L53" s="353" t="s">
        <v>137</v>
      </c>
      <c r="M53" s="244" t="s">
        <v>29</v>
      </c>
      <c r="N53" s="361" t="s">
        <v>306</v>
      </c>
      <c r="O53" s="364" t="s">
        <v>305</v>
      </c>
      <c r="P53" s="357" t="s">
        <v>194</v>
      </c>
      <c r="Q53" s="359" t="s">
        <v>214</v>
      </c>
      <c r="R53" s="228" t="s">
        <v>42</v>
      </c>
      <c r="S53" s="207"/>
      <c r="T53" s="207" t="s">
        <v>180</v>
      </c>
      <c r="U53" s="207" t="s">
        <v>181</v>
      </c>
      <c r="V53" s="207">
        <v>44664</v>
      </c>
      <c r="W53" s="363" t="s">
        <v>182</v>
      </c>
    </row>
    <row r="54" spans="1:23" ht="157.5" x14ac:dyDescent="0.25">
      <c r="A54" s="195">
        <v>67</v>
      </c>
      <c r="B54" s="243" t="s">
        <v>304</v>
      </c>
      <c r="C54" s="243" t="s">
        <v>192</v>
      </c>
      <c r="D54" s="155">
        <v>2</v>
      </c>
      <c r="E54" s="155">
        <v>6</v>
      </c>
      <c r="F54" s="215" t="s">
        <v>208</v>
      </c>
      <c r="G54" s="153" t="s">
        <v>28</v>
      </c>
      <c r="H54" s="362">
        <v>970411448.17231107</v>
      </c>
      <c r="I54" s="362">
        <v>755230229.08200312</v>
      </c>
      <c r="J54" s="354">
        <v>215181219.09030795</v>
      </c>
      <c r="K54" s="353" t="s">
        <v>303</v>
      </c>
      <c r="L54" s="353" t="s">
        <v>137</v>
      </c>
      <c r="M54" s="244" t="s">
        <v>29</v>
      </c>
      <c r="N54" s="361" t="s">
        <v>302</v>
      </c>
      <c r="O54" s="360" t="s">
        <v>301</v>
      </c>
      <c r="P54" s="350" t="s">
        <v>194</v>
      </c>
      <c r="Q54" s="359" t="s">
        <v>214</v>
      </c>
      <c r="R54" s="228" t="s">
        <v>300</v>
      </c>
      <c r="S54" s="207"/>
      <c r="T54" s="207"/>
      <c r="U54" s="207"/>
      <c r="V54" s="207"/>
      <c r="W54" s="358" t="s">
        <v>299</v>
      </c>
    </row>
    <row r="55" spans="1:23" ht="157.5" customHeight="1" x14ac:dyDescent="0.25">
      <c r="A55" s="195">
        <v>111</v>
      </c>
      <c r="B55" s="356" t="s">
        <v>298</v>
      </c>
      <c r="C55" s="356" t="s">
        <v>26</v>
      </c>
      <c r="D55" s="214">
        <v>4</v>
      </c>
      <c r="E55" s="214">
        <v>4</v>
      </c>
      <c r="F55" s="355" t="s">
        <v>255</v>
      </c>
      <c r="G55" s="221" t="s">
        <v>28</v>
      </c>
      <c r="H55" s="354">
        <v>2229583240</v>
      </c>
      <c r="I55" s="349">
        <v>1895145754</v>
      </c>
      <c r="J55" s="354">
        <v>334437486</v>
      </c>
      <c r="K55" s="353">
        <v>44866</v>
      </c>
      <c r="L55" s="352" t="s">
        <v>295</v>
      </c>
      <c r="M55" s="210" t="s">
        <v>29</v>
      </c>
      <c r="N55" s="349" t="s">
        <v>262</v>
      </c>
      <c r="O55" s="351" t="s">
        <v>294</v>
      </c>
      <c r="P55" s="357" t="s">
        <v>47</v>
      </c>
      <c r="Q55" s="349" t="s">
        <v>297</v>
      </c>
      <c r="R55" s="228" t="s">
        <v>142</v>
      </c>
      <c r="S55" s="207"/>
      <c r="T55" s="207"/>
      <c r="U55" s="207"/>
      <c r="V55" s="235"/>
      <c r="W55" s="348"/>
    </row>
    <row r="56" spans="1:23" ht="189" customHeight="1" x14ac:dyDescent="0.25">
      <c r="A56" s="195">
        <v>112</v>
      </c>
      <c r="B56" s="356" t="s">
        <v>296</v>
      </c>
      <c r="C56" s="356" t="s">
        <v>26</v>
      </c>
      <c r="D56" s="214">
        <v>4</v>
      </c>
      <c r="E56" s="214">
        <v>4</v>
      </c>
      <c r="F56" s="355" t="s">
        <v>255</v>
      </c>
      <c r="G56" s="221" t="s">
        <v>28</v>
      </c>
      <c r="H56" s="354">
        <v>1896544820</v>
      </c>
      <c r="I56" s="349">
        <v>1327581374</v>
      </c>
      <c r="J56" s="354">
        <v>568963446</v>
      </c>
      <c r="K56" s="353">
        <v>44866</v>
      </c>
      <c r="L56" s="352" t="s">
        <v>295</v>
      </c>
      <c r="M56" s="210" t="s">
        <v>29</v>
      </c>
      <c r="N56" s="349" t="s">
        <v>262</v>
      </c>
      <c r="O56" s="351" t="s">
        <v>294</v>
      </c>
      <c r="P56" s="350" t="s">
        <v>49</v>
      </c>
      <c r="Q56" s="349" t="s">
        <v>293</v>
      </c>
      <c r="R56" s="228" t="s">
        <v>142</v>
      </c>
      <c r="S56" s="207"/>
      <c r="T56" s="207"/>
      <c r="U56" s="207"/>
      <c r="V56" s="235"/>
      <c r="W56" s="348"/>
    </row>
    <row r="57" spans="1:23" x14ac:dyDescent="0.25">
      <c r="H57" s="345"/>
    </row>
    <row r="58" spans="1:23" x14ac:dyDescent="0.25">
      <c r="H58" s="345"/>
    </row>
    <row r="59" spans="1:23" x14ac:dyDescent="0.25">
      <c r="I59" s="345"/>
    </row>
    <row r="60" spans="1:23" x14ac:dyDescent="0.25">
      <c r="I60" s="345"/>
    </row>
    <row r="61" spans="1:23" x14ac:dyDescent="0.25">
      <c r="I61" s="345"/>
    </row>
    <row r="63" spans="1:23" x14ac:dyDescent="0.25">
      <c r="H63" s="345"/>
    </row>
    <row r="66" spans="8:8" x14ac:dyDescent="0.25">
      <c r="H66" s="345"/>
    </row>
  </sheetData>
  <mergeCells count="5">
    <mergeCell ref="G1:N2"/>
    <mergeCell ref="R4:W4"/>
    <mergeCell ref="A4:F4"/>
    <mergeCell ref="G4:M4"/>
    <mergeCell ref="N4:Q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Harmonogram výzev IROP 2024</vt:lpstr>
      <vt:lpstr>Harmonogram výzev IROP 2023</vt:lpstr>
      <vt:lpstr>Harmonogram výzev IROP 2022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Pávková Lenka</dc:creator>
  <cp:lastModifiedBy>Linhart Tomáš</cp:lastModifiedBy>
  <dcterms:created xsi:type="dcterms:W3CDTF">2023-02-06T10:38:19Z</dcterms:created>
  <dcterms:modified xsi:type="dcterms:W3CDTF">2024-12-10T10:00:47Z</dcterms:modified>
</cp:coreProperties>
</file>