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ver\Desktop\"/>
    </mc:Choice>
  </mc:AlternateContent>
  <xr:revisionPtr revIDLastSave="0" documentId="13_ncr:1_{28E60773-9701-47FF-83C0-AECE138AC61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PD3" sheetId="1" r:id="rId1"/>
  </sheets>
  <definedNames>
    <definedName name="_xlnm._FilterDatabase" localSheetId="0" hidden="1">'OPD3'!$A$4:$Z$26</definedName>
    <definedName name="_Ref363218695" localSheetId="0">'OPD3'!#REF!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0" i="1"/>
  <c r="H7" i="1" l="1"/>
  <c r="H6" i="1"/>
  <c r="H5" i="1"/>
  <c r="H14" i="1" l="1"/>
  <c r="H13" i="1"/>
  <c r="H9" i="1" l="1"/>
  <c r="J9" i="1" s="1"/>
  <c r="J13" i="1" l="1"/>
  <c r="J14" i="1"/>
  <c r="H11" i="1" l="1"/>
  <c r="J11" i="1" s="1"/>
  <c r="H12" i="1"/>
  <c r="J12" i="1" s="1"/>
  <c r="J6" i="1" l="1"/>
  <c r="J7" i="1"/>
  <c r="H8" i="1"/>
  <c r="J8" i="1" s="1"/>
  <c r="J5" i="1"/>
</calcChain>
</file>

<file path=xl/sharedStrings.xml><?xml version="1.0" encoding="utf-8"?>
<sst xmlns="http://schemas.openxmlformats.org/spreadsheetml/2006/main" count="438" uniqueCount="132">
  <si>
    <t xml:space="preserve">Identifikace výzvy </t>
  </si>
  <si>
    <t>Základní plánované údaje o výzvě</t>
  </si>
  <si>
    <t>Číslo výzvy</t>
  </si>
  <si>
    <t>Název výzvy</t>
  </si>
  <si>
    <t>Specifický cíl</t>
  </si>
  <si>
    <t>Opatření</t>
  </si>
  <si>
    <t>Model hodnocení</t>
  </si>
  <si>
    <t>Plánované datum vyhlášení výzvy</t>
  </si>
  <si>
    <t xml:space="preserve">Plánované datum ukončení příjmu žádostí o podporu </t>
  </si>
  <si>
    <t>Z toho příspěvek Unie</t>
  </si>
  <si>
    <t>Zacílení výzvy</t>
  </si>
  <si>
    <t>Program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</si>
  <si>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</si>
  <si>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průběžná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</si>
  <si>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</si>
  <si>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</si>
  <si>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</si>
  <si>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</si>
  <si>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</si>
  <si>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</si>
  <si>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jednokolový</t>
  </si>
  <si>
    <t>Cíl politiky</t>
  </si>
  <si>
    <t>Priorita</t>
  </si>
  <si>
    <t>Doplňkovost výzvy</t>
  </si>
  <si>
    <t>Popis doplňkovosti</t>
  </si>
  <si>
    <t>Číslo výzvy se kterou je doplňková</t>
  </si>
  <si>
    <t>Specifický cíl/opatření</t>
  </si>
  <si>
    <t>Datum vyhlášení (rok)</t>
  </si>
  <si>
    <t>Výzva pro předkládání projektů v rámci opatření 02 - silniční infrastruktura TEN-T</t>
  </si>
  <si>
    <t>Výzva pro předkládání projektů v rámci opatření 07 - silniční infrastruktura mimo TEN-T</t>
  </si>
  <si>
    <t>Výzva pro předkládání projektů v rámci opatření 01 - železniční infrastruktura TEN-T</t>
  </si>
  <si>
    <t>Výzva pro předkládání projektů v rámci opatření 05 - železniční infrastruktura mimo TEN-T</t>
  </si>
  <si>
    <t>Výzva pro předkládání projektů v rámci opatření 09 - infrastruktura pro alternativní paliva - podpora rozvoje vodíkových plnících stanic</t>
  </si>
  <si>
    <t>kolová</t>
  </si>
  <si>
    <t>01</t>
  </si>
  <si>
    <t>05</t>
  </si>
  <si>
    <t>02</t>
  </si>
  <si>
    <t>07</t>
  </si>
  <si>
    <t>09</t>
  </si>
  <si>
    <t>Rozvoj udržitelné, inteligentní a intermodální celostátní, regionální a místní mobility odolné vůči změnám klimatu, včetně lepšího přístupu k síti TEN-T a přeshraniční mobility</t>
  </si>
  <si>
    <t>06</t>
  </si>
  <si>
    <t>Výzva pro předkládání projektů v rámci opatření 06 - ITS ve městech</t>
  </si>
  <si>
    <t>Výzva pro předkládání projektů v rámci opatření 06 - ITS na dálnicích a silnicích I. třídy</t>
  </si>
  <si>
    <t>Vyznačení doplňkové vazby</t>
  </si>
  <si>
    <t xml:space="preserve">*  Tento harmonogram je indikativní a může být dále upravován, včetně doplnění dalších výzev, změn alokací a termínů. </t>
  </si>
  <si>
    <t>Celková alokace (CZV**)</t>
  </si>
  <si>
    <t xml:space="preserve">** Jedná se o orientační částku dopočtenou na základě max. možné míry podpory v rámci dané výzvy. </t>
  </si>
  <si>
    <t>N/R</t>
  </si>
  <si>
    <t>dvoukolový</t>
  </si>
  <si>
    <t>vlastníci/správci dotčené infrastruktury s veřejným přístupem</t>
  </si>
  <si>
    <t xml:space="preserve">vlastníci/správci dotčené infrastruktury </t>
  </si>
  <si>
    <t>Vybudování vodíkových plnících stanic</t>
  </si>
  <si>
    <t>Rozvoj systémů a služeb ITS, infrastruktur prostorových dat, sítí a služeb elektronických komunikací pro poskytování informací o dopravním provozu a pro dynamické řízení dopravy (např. dopravní ústředny ve městech pro koordinaci signálních plánů křižovatek).
Kompatibilita systémů a kontinuity služeb ITS mezi jednotlivými systémy na místní a regionální úrovni.
Implementace dopravních detektorů, kamerových systémů pro ITS systémy a prostorových dat, včetně řešení přenosu dat.
Pořizování a instalace technických zařízení sloužících k získávání statických a dynamických dat o dopravě včetně přenosu těchto dat směrem ke koncovým uživatelům.
Ostatní výše nespecifikované prvky a aplikace ITS a C-ITS.</t>
  </si>
  <si>
    <t>Rozvoj inteligentních dopravních systémů (ITS) a digitalizace silniční infrastruktury, jak na nové, tak na stávající silniční infrastruktuře.</t>
  </si>
  <si>
    <t>Integrovaný regionální operační program</t>
  </si>
  <si>
    <t>Podpora udržitelné multimodální městské mobility v rámci přechodu na uhlíkově neutrální hospodářství</t>
  </si>
  <si>
    <t>03</t>
  </si>
  <si>
    <t>04</t>
  </si>
  <si>
    <t>08</t>
  </si>
  <si>
    <t>Výzva pro předkládání projektů v rámci opatření 03 - modernizace a výstavba překladišť kombinované dopravy</t>
  </si>
  <si>
    <t>10</t>
  </si>
  <si>
    <t>11</t>
  </si>
  <si>
    <t>Celá ČR</t>
  </si>
  <si>
    <t>Z toho národní spolufinancování (z veřejných zdrojů)</t>
  </si>
  <si>
    <t>Celá ČR (mimo NUTS 2 Praha)</t>
  </si>
  <si>
    <t xml:space="preserve">Projekty zaměřené zejména na dobudování páteřní silniční sítě, která je součástí TEN-T a dále také na zvýšení kapacity nejvýznamnějších tahů. Výstavba zohlední opatření zaměřená na zmírnění negativních dopadů na životní prostředí a veřejné zdraví a na zvýšení bezpečnosti a plynulosti silničního provozu. </t>
  </si>
  <si>
    <t xml:space="preserve">Výstavba a modernizace dálnic a silnic I. třídy mimo síť TEN-T. 
Aktivity zaměřené na minimalizaci negativních vlivů dopravy výstavbou obchvatů, jež přispějí ke zlepšení emisních situací v centru měst a obcí a sníží dopad na zdraví obyvatel v obytné zástavbě.
</t>
  </si>
  <si>
    <t>Technická pomoc</t>
  </si>
  <si>
    <t>Řízení a kontrola programu
Podpora absorpční kapacity
Technické zabezpečení činností
Publicita
Vzdělávání
Evaluace
Dokončení realizace programového období 2014-2020 a příprava nového programového období 2028+</t>
  </si>
  <si>
    <t xml:space="preserve">Modernizace a rekonstrukci žel. infrastruktury na hlavní i globální síti TEN-T a zavádění nových technologií pro řízení žel. provozu a zajišťování jeho bezpečnosti včetně ERTMS.
</t>
  </si>
  <si>
    <t>Intervence směřující do železniční sítě mimo TEN-T a to zejména do  udržitelné regionální, příměstské i městské dopravy v hustě osídlených oblastech a navazující na TEN-T sítě.
Aktivity zajišťující zlepšení kvality železniční infrastruktury ohledně plynulosti, kapacity, bezpečnosti a lepší návaznosti dopravy z regionálních tratí navazující až k síti TEN-T, tzn. budou podpořeny i modernizace stanic a zastávek směřující ke zvyšování komfortu a zlepšení služeb, vč. zvýšení bezpečnosti, tj. včetně ERTMS.</t>
  </si>
  <si>
    <t>Alokace plánové výzvy (podpora)***</t>
  </si>
  <si>
    <t>*** uvedené alokace příspěvku EU vycházejí z přepočtu směnným kurzem CZK/EUR ve výši 24,50 Kč, s ohledem na tuto skutečnost může být alokace výzvy v okamžiku vyhlášení přepočtena aktuálně platným kurzem.</t>
  </si>
  <si>
    <t>Výzva pro opatření 11 - Technická pomoc</t>
  </si>
  <si>
    <t>Výzva pro předkládání projektů v rámci opatření 08 - Infrastruktura městské drážní dopravy (modernizace)</t>
  </si>
  <si>
    <t>subjekty přímo zapojené do implementace OPD</t>
  </si>
  <si>
    <t>Výzva pro předkládání projektů v rámci opatření 08 - Infrastruktura městské drážní dopravy (novostavby)</t>
  </si>
  <si>
    <t>Komplexní modernizace tramvajových a trolejbusových tratí s důrazem na zvýšení kvality dopravní cesty, zvyšování cestovní rychlosti a snížení negativních externalit městské drážní dopravy. Modernizace technického zázemí a infrastruktury městské drážní dopravy, přičemž podporovány budou pouze projekty s přímým dopadem na uživatele městské drážní dopravy (cestující).</t>
  </si>
  <si>
    <t xml:space="preserve">města/aglomerace se systémy drážní dopravy v elektrické trakci </t>
  </si>
  <si>
    <t>Výstavba nových tramvajových a trolejbusových tratí (v Praze též úseků metra) s důrazem na propojení významných dopravních uzlů dosud nenapojených částí města s centry měst. Výstavba technického zázemí a infrastruktury městské drážní dopravy, přičemž podporovány budou pouze projekty s přímým dopadem na uživatele městské drážní dopravy (cestující).</t>
  </si>
  <si>
    <t>12</t>
  </si>
  <si>
    <t>01/2023</t>
  </si>
  <si>
    <t>Vybudování běžných dobíjecích stanic v obcích a ve městech</t>
  </si>
  <si>
    <t>13</t>
  </si>
  <si>
    <t>Výzva pro předkládání projektů v rámci opatření 09 - infrastruktura pro alternativní paliva - podpora rozvoje rychlodobíjecí infrastruktury pro osobní vozidla</t>
  </si>
  <si>
    <t>04/2023</t>
  </si>
  <si>
    <t>Vybudování rychlodobíjecích stanic pro osobní vozidla</t>
  </si>
  <si>
    <t>14</t>
  </si>
  <si>
    <t>Výzva pro předkládání projektů v rámci opatření 09 - infrastruktura pro alternativní paliva - podpora rozvoje rychlodobíjecí infrastruktury pro nákladní vozidla</t>
  </si>
  <si>
    <t>05/2023</t>
  </si>
  <si>
    <t>Vybudování rychlodobíjecích stanic pro nákladní vozidla</t>
  </si>
  <si>
    <t>15</t>
  </si>
  <si>
    <t>Výzva pro předkládání projektů v rámci opatření 09 - infrastruktura pro alternativní paliva - podpora rozvoje komplexních projektů dobíjecí infrastruktury s energetickým úložištěm</t>
  </si>
  <si>
    <t>06/2023</t>
  </si>
  <si>
    <t>Vybudování komplexních dobíjecích stanic s energetickým úložištěm</t>
  </si>
  <si>
    <t>16</t>
  </si>
  <si>
    <t>08/2023</t>
  </si>
  <si>
    <t>Výzva pro předkládání projektů v rámci opatření 03 - podpora rozvoje železničních vleček</t>
  </si>
  <si>
    <t>17</t>
  </si>
  <si>
    <t>18</t>
  </si>
  <si>
    <t>Výzva pro předkládání projektů v rámci opatření 04 - interoperabilita v železniční dopravě - palubní jednotky ETCS</t>
  </si>
  <si>
    <t>Vybavování železničních kolejových vozidel palubní částí ETCS (retrofit, fitment, upgrade)</t>
  </si>
  <si>
    <t>Vlastníci nebo provozovatelé železničních kolejových vozidel</t>
  </si>
  <si>
    <t>19</t>
  </si>
  <si>
    <t>09/2023</t>
  </si>
  <si>
    <t>11/2023</t>
  </si>
  <si>
    <t>20</t>
  </si>
  <si>
    <t>Modernizace nákladních vozů za účelem automatizace a digitalizace (dosazení čidel a dalších zařízení, příprava na přechod na digitální automatické spřáhlo podle specifikací TSI WAG)</t>
  </si>
  <si>
    <t>Výzva pro předkládání projektů v rámci opatření 04 - interoperabilita v železniční dopravě - TSI TAF/TAP</t>
  </si>
  <si>
    <t>Pořizování a upgrade telematických aplikací pro nákladní a osobní dopravu u dopravců a správců infrastruktury v rámci splnění platných požadavků dle TSI</t>
  </si>
  <si>
    <t>21</t>
  </si>
  <si>
    <t>Modernizace nákladních vozů za účelem dosažení hlukových limitů dle platných požadavků TSI NOI (modernizace brzdového systému spočívající ve výměně brzdových špalků a nezbytných souvisejících úprav)</t>
  </si>
  <si>
    <t>Výzva pro předkládání projektů v rámci opatření 04 - interoperabilita v železniční dopravě - TSI NOI</t>
  </si>
  <si>
    <t>22</t>
  </si>
  <si>
    <t>Úprava vozidel pro provoz na napájecím systému 25kV/50Hz (dosazení střídavé části do stejnosměrných elektrických vozidel, tak aby byl možný jejich provoz i na tratích se střídavým trakčním systémem 25 kV/ 50 Hz)</t>
  </si>
  <si>
    <t>Výzva pro předkládání projektů v rámci opatření 04 - interoperabilita v železniční dopravě - provoz v soustavě střídavého proudu 25 kV/50 Hz</t>
  </si>
  <si>
    <t>Výzva pro předkládání projektů v rámci opatření 04 - interoperabilita v železniční dopravě - TSI WAG (digitalizace železnice)</t>
  </si>
  <si>
    <t>Rozvoj a obnova železničních vleček</t>
  </si>
  <si>
    <t>Rozvoj inteligentní, bezpečné, udržitelné a intermodální sítě TEN-T odolné vůči změnám klimatu</t>
  </si>
  <si>
    <t>Rozvoj a posilování udržitelné, inteligentní a intermodální celostátní, regionální a místní mobility odolné vůči změnám klimatu, včetně lepšího přístupu k síti TEN-T a přeshraniční mobility</t>
  </si>
  <si>
    <t>5.10.2022</t>
  </si>
  <si>
    <t>30.6.2029</t>
  </si>
  <si>
    <t>25.10.2022</t>
  </si>
  <si>
    <t>24.11.2022</t>
  </si>
  <si>
    <t>31.1.2023</t>
  </si>
  <si>
    <t>30.6.2024</t>
  </si>
  <si>
    <t>12/2025</t>
  </si>
  <si>
    <t xml:space="preserve">Překladiště kombinované dopravy s veřejným přístupem – modernizace a výstavba (mj. trimodální silnice-železnice-voda, bimodální silnice-železnice)
Pořízení manipulačních zařízení pro překladiště kombinované dopravy
</t>
  </si>
  <si>
    <t>Výzva pro předkládání projektů v rámci opatření 09 - infrastruktura pro alternativní paliva - podpora rozvoje vodíkových plnicích stanic</t>
  </si>
  <si>
    <t>07/2023</t>
  </si>
  <si>
    <t>Harmonogram výzev pro Program Doprava 2021-2027 na rok 2023* - 19.1.2023</t>
  </si>
  <si>
    <t>Výzva pro předkládání projektů v rámci opatření 09 - infrastruktura pro alternativní paliva - podpora rozvoje infrastruktury běžných dobíjecích stanic ve městech a obcích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</si>
</sst>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36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 wrapText="1"/>
    </xf>
    <xf numFmtId="49" fontId="1" fillId="5" borderId="1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7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tabSelected="1" zoomScale="50" zoomScaleNormal="50" workbookViewId="0">
      <pane ySplit="4" topLeftCell="A5" activePane="bottomLeft" state="frozen"/>
      <selection pane="bottomLeft" activeCell="N21" sqref="N21"/>
    </sheetView>
  </sheetViews>
  <sheetFormatPr defaultColWidth="9.140625" defaultRowHeight="15" x14ac:dyDescent="0.25"/>
  <cols>
    <col min="1" max="1" width="7.5703125" style="1" customWidth="1"/>
    <col min="2" max="2" width="31.28515625" style="1" customWidth="1"/>
    <col min="3" max="3" width="9.140625" style="1"/>
    <col min="4" max="4" width="7" style="1" customWidth="1"/>
    <col min="5" max="5" width="48.140625" style="1" customWidth="1"/>
    <col min="6" max="6" width="9.140625" style="1"/>
    <col min="7" max="7" width="10.5703125" style="1" customWidth="1"/>
    <col min="8" max="8" width="22.7109375" style="1" customWidth="1"/>
    <col min="9" max="9" width="18" style="1" customWidth="1"/>
    <col min="10" max="10" width="20.5703125" style="1" customWidth="1"/>
    <col min="11" max="11" width="12.42578125" style="1" customWidth="1"/>
    <col min="12" max="12" width="11" style="1" customWidth="1"/>
    <col min="13" max="13" width="10.7109375" style="1" customWidth="1"/>
    <col min="14" max="14" width="125" style="1" customWidth="1"/>
    <col min="15" max="15" width="11.140625" style="1" customWidth="1"/>
    <col min="16" max="16" width="19.7109375" style="1" customWidth="1"/>
    <col min="17" max="17" width="28.42578125" style="1" customWidth="1"/>
    <col min="18" max="19" width="12.42578125" style="1" customWidth="1"/>
    <col min="20" max="20" width="21.42578125" style="1" customWidth="1"/>
    <col min="21" max="21" width="11.28515625" style="1" customWidth="1"/>
    <col min="22" max="22" width="11.140625" style="1" customWidth="1"/>
    <col min="23" max="23" width="11.42578125" style="1" customWidth="1"/>
    <col min="24" max="24" width="10.5703125" style="1" customWidth="1"/>
    <col min="25" max="25" width="10.28515625" style="1" customWidth="1"/>
    <col min="26" max="26" width="10.42578125" style="1" customWidth="1"/>
    <col min="27" max="16384" width="9.140625" style="1"/>
  </cols>
  <sheetData>
    <row r="1" spans="1:24" ht="54" customHeight="1" thickBot="1" x14ac:dyDescent="0.3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2" customFormat="1" ht="32.25" customHeight="1" x14ac:dyDescent="0.25">
      <c r="A2" s="71" t="s">
        <v>0</v>
      </c>
      <c r="B2" s="72"/>
      <c r="C2" s="72"/>
      <c r="D2" s="72"/>
      <c r="E2" s="72"/>
      <c r="F2" s="72"/>
      <c r="G2" s="62" t="s">
        <v>1</v>
      </c>
      <c r="H2" s="63"/>
      <c r="I2" s="63"/>
      <c r="J2" s="63"/>
      <c r="K2" s="63"/>
      <c r="L2" s="63"/>
      <c r="M2" s="64"/>
      <c r="N2" s="66" t="s">
        <v>10</v>
      </c>
      <c r="O2" s="66"/>
      <c r="P2" s="66"/>
      <c r="Q2" s="66"/>
      <c r="R2" s="69" t="s">
        <v>23</v>
      </c>
      <c r="S2" s="69"/>
      <c r="T2" s="69"/>
      <c r="U2" s="69"/>
      <c r="V2" s="69"/>
      <c r="W2" s="69"/>
      <c r="X2" s="70"/>
    </row>
    <row r="3" spans="1:24" ht="33" customHeight="1" x14ac:dyDescent="0.25">
      <c r="A3" s="48" t="s">
        <v>2</v>
      </c>
      <c r="B3" s="46" t="s">
        <v>3</v>
      </c>
      <c r="C3" s="46" t="s">
        <v>21</v>
      </c>
      <c r="D3" s="46" t="s">
        <v>22</v>
      </c>
      <c r="E3" s="46" t="s">
        <v>4</v>
      </c>
      <c r="F3" s="46" t="s">
        <v>5</v>
      </c>
      <c r="G3" s="50" t="s">
        <v>12</v>
      </c>
      <c r="H3" s="59" t="s">
        <v>71</v>
      </c>
      <c r="I3" s="60"/>
      <c r="J3" s="61"/>
      <c r="K3" s="50" t="s">
        <v>6</v>
      </c>
      <c r="L3" s="50" t="s">
        <v>7</v>
      </c>
      <c r="M3" s="50" t="s">
        <v>8</v>
      </c>
      <c r="N3" s="67" t="s">
        <v>14</v>
      </c>
      <c r="O3" s="67" t="s">
        <v>15</v>
      </c>
      <c r="P3" s="67" t="s">
        <v>16</v>
      </c>
      <c r="Q3" s="67" t="s">
        <v>17</v>
      </c>
      <c r="R3" s="54" t="s">
        <v>11</v>
      </c>
      <c r="S3" s="54" t="s">
        <v>22</v>
      </c>
      <c r="T3" s="54" t="s">
        <v>26</v>
      </c>
      <c r="U3" s="54" t="s">
        <v>24</v>
      </c>
      <c r="V3" s="54" t="s">
        <v>25</v>
      </c>
      <c r="W3" s="54" t="s">
        <v>27</v>
      </c>
      <c r="X3" s="52" t="s">
        <v>43</v>
      </c>
    </row>
    <row r="4" spans="1:24" ht="53.25" customHeight="1" thickBot="1" x14ac:dyDescent="0.3">
      <c r="A4" s="49"/>
      <c r="B4" s="47"/>
      <c r="C4" s="47"/>
      <c r="D4" s="47"/>
      <c r="E4" s="47"/>
      <c r="F4" s="47"/>
      <c r="G4" s="51"/>
      <c r="H4" s="27" t="s">
        <v>45</v>
      </c>
      <c r="I4" s="28" t="s">
        <v>9</v>
      </c>
      <c r="J4" s="28" t="s">
        <v>63</v>
      </c>
      <c r="K4" s="51"/>
      <c r="L4" s="51"/>
      <c r="M4" s="51"/>
      <c r="N4" s="68"/>
      <c r="O4" s="68"/>
      <c r="P4" s="68"/>
      <c r="Q4" s="68"/>
      <c r="R4" s="55"/>
      <c r="S4" s="55"/>
      <c r="T4" s="55"/>
      <c r="U4" s="55"/>
      <c r="V4" s="55"/>
      <c r="W4" s="55"/>
      <c r="X4" s="53"/>
    </row>
    <row r="5" spans="1:24" s="3" customFormat="1" ht="44.25" hidden="1" customHeight="1" x14ac:dyDescent="0.25">
      <c r="A5" s="29" t="s">
        <v>34</v>
      </c>
      <c r="B5" s="30" t="s">
        <v>30</v>
      </c>
      <c r="C5" s="30">
        <v>3</v>
      </c>
      <c r="D5" s="30">
        <v>1</v>
      </c>
      <c r="E5" s="31" t="s">
        <v>118</v>
      </c>
      <c r="F5" s="31" t="s">
        <v>34</v>
      </c>
      <c r="G5" s="30" t="s">
        <v>13</v>
      </c>
      <c r="H5" s="32">
        <f>I5/85*100</f>
        <v>14858815802.352942</v>
      </c>
      <c r="I5" s="32">
        <v>12629993432</v>
      </c>
      <c r="J5" s="32">
        <f>H5-I5</f>
        <v>2228822370.3529415</v>
      </c>
      <c r="K5" s="30" t="s">
        <v>20</v>
      </c>
      <c r="L5" s="41" t="s">
        <v>120</v>
      </c>
      <c r="M5" s="41" t="s">
        <v>121</v>
      </c>
      <c r="N5" s="33" t="s">
        <v>69</v>
      </c>
      <c r="O5" s="30" t="s">
        <v>47</v>
      </c>
      <c r="P5" s="30" t="s">
        <v>62</v>
      </c>
      <c r="Q5" s="30" t="s">
        <v>50</v>
      </c>
      <c r="R5" s="30" t="s">
        <v>47</v>
      </c>
      <c r="S5" s="30" t="s">
        <v>47</v>
      </c>
      <c r="T5" s="30" t="s">
        <v>47</v>
      </c>
      <c r="U5" s="30" t="s">
        <v>47</v>
      </c>
      <c r="V5" s="30" t="s">
        <v>47</v>
      </c>
      <c r="W5" s="30" t="s">
        <v>47</v>
      </c>
      <c r="X5" s="34" t="s">
        <v>47</v>
      </c>
    </row>
    <row r="6" spans="1:24" s="3" customFormat="1" ht="72" hidden="1" customHeight="1" x14ac:dyDescent="0.25">
      <c r="A6" s="35" t="s">
        <v>36</v>
      </c>
      <c r="B6" s="36" t="s">
        <v>31</v>
      </c>
      <c r="C6" s="36">
        <v>3</v>
      </c>
      <c r="D6" s="36">
        <v>1</v>
      </c>
      <c r="E6" s="37" t="s">
        <v>119</v>
      </c>
      <c r="F6" s="37" t="s">
        <v>35</v>
      </c>
      <c r="G6" s="36" t="s">
        <v>13</v>
      </c>
      <c r="H6" s="38">
        <f>I6/85*100</f>
        <v>17081540197.647058</v>
      </c>
      <c r="I6" s="38">
        <v>14519309168</v>
      </c>
      <c r="J6" s="38">
        <f t="shared" ref="J6:J14" si="0">H6-I6</f>
        <v>2562231029.6470585</v>
      </c>
      <c r="K6" s="36" t="s">
        <v>20</v>
      </c>
      <c r="L6" s="41" t="s">
        <v>120</v>
      </c>
      <c r="M6" s="41" t="s">
        <v>121</v>
      </c>
      <c r="N6" s="39" t="s">
        <v>70</v>
      </c>
      <c r="O6" s="36" t="s">
        <v>47</v>
      </c>
      <c r="P6" s="36" t="s">
        <v>62</v>
      </c>
      <c r="Q6" s="36" t="s">
        <v>50</v>
      </c>
      <c r="R6" s="36" t="s">
        <v>47</v>
      </c>
      <c r="S6" s="36" t="s">
        <v>47</v>
      </c>
      <c r="T6" s="36" t="s">
        <v>47</v>
      </c>
      <c r="U6" s="36" t="s">
        <v>47</v>
      </c>
      <c r="V6" s="36" t="s">
        <v>47</v>
      </c>
      <c r="W6" s="36" t="s">
        <v>47</v>
      </c>
      <c r="X6" s="40" t="s">
        <v>47</v>
      </c>
    </row>
    <row r="7" spans="1:24" s="3" customFormat="1" ht="45" hidden="1" customHeight="1" x14ac:dyDescent="0.25">
      <c r="A7" s="35" t="s">
        <v>56</v>
      </c>
      <c r="B7" s="36" t="s">
        <v>28</v>
      </c>
      <c r="C7" s="36">
        <v>3</v>
      </c>
      <c r="D7" s="36">
        <v>1</v>
      </c>
      <c r="E7" s="37" t="s">
        <v>118</v>
      </c>
      <c r="F7" s="37" t="s">
        <v>36</v>
      </c>
      <c r="G7" s="36" t="s">
        <v>13</v>
      </c>
      <c r="H7" s="38">
        <f>I7/85*100</f>
        <v>60086368897.058823</v>
      </c>
      <c r="I7" s="38">
        <v>51073413562.5</v>
      </c>
      <c r="J7" s="38">
        <f t="shared" si="0"/>
        <v>9012955334.5588226</v>
      </c>
      <c r="K7" s="36" t="s">
        <v>20</v>
      </c>
      <c r="L7" s="41" t="s">
        <v>120</v>
      </c>
      <c r="M7" s="41" t="s">
        <v>121</v>
      </c>
      <c r="N7" s="39" t="s">
        <v>65</v>
      </c>
      <c r="O7" s="36" t="s">
        <v>47</v>
      </c>
      <c r="P7" s="36" t="s">
        <v>62</v>
      </c>
      <c r="Q7" s="36" t="s">
        <v>50</v>
      </c>
      <c r="R7" s="36" t="s">
        <v>47</v>
      </c>
      <c r="S7" s="36" t="s">
        <v>47</v>
      </c>
      <c r="T7" s="36" t="s">
        <v>47</v>
      </c>
      <c r="U7" s="36" t="s">
        <v>47</v>
      </c>
      <c r="V7" s="36" t="s">
        <v>47</v>
      </c>
      <c r="W7" s="36" t="s">
        <v>47</v>
      </c>
      <c r="X7" s="40" t="s">
        <v>47</v>
      </c>
    </row>
    <row r="8" spans="1:24" s="3" customFormat="1" ht="57.75" hidden="1" customHeight="1" x14ac:dyDescent="0.25">
      <c r="A8" s="35" t="s">
        <v>57</v>
      </c>
      <c r="B8" s="36" t="s">
        <v>29</v>
      </c>
      <c r="C8" s="36">
        <v>3</v>
      </c>
      <c r="D8" s="36">
        <v>2</v>
      </c>
      <c r="E8" s="37" t="s">
        <v>119</v>
      </c>
      <c r="F8" s="37" t="s">
        <v>37</v>
      </c>
      <c r="G8" s="36" t="s">
        <v>13</v>
      </c>
      <c r="H8" s="38">
        <f t="shared" ref="H8:H12" si="1">I8/85*100</f>
        <v>8041870372.9411764</v>
      </c>
      <c r="I8" s="38">
        <v>6835589817</v>
      </c>
      <c r="J8" s="38">
        <f t="shared" si="0"/>
        <v>1206280555.9411764</v>
      </c>
      <c r="K8" s="36" t="s">
        <v>20</v>
      </c>
      <c r="L8" s="41" t="s">
        <v>120</v>
      </c>
      <c r="M8" s="41" t="s">
        <v>121</v>
      </c>
      <c r="N8" s="39" t="s">
        <v>66</v>
      </c>
      <c r="O8" s="36" t="s">
        <v>47</v>
      </c>
      <c r="P8" s="36" t="s">
        <v>64</v>
      </c>
      <c r="Q8" s="36" t="s">
        <v>50</v>
      </c>
      <c r="R8" s="36" t="s">
        <v>47</v>
      </c>
      <c r="S8" s="36" t="s">
        <v>47</v>
      </c>
      <c r="T8" s="36" t="s">
        <v>47</v>
      </c>
      <c r="U8" s="36" t="s">
        <v>47</v>
      </c>
      <c r="V8" s="36" t="s">
        <v>47</v>
      </c>
      <c r="W8" s="36" t="s">
        <v>47</v>
      </c>
      <c r="X8" s="40" t="s">
        <v>47</v>
      </c>
    </row>
    <row r="9" spans="1:24" ht="96" hidden="1" customHeight="1" x14ac:dyDescent="0.25">
      <c r="A9" s="35" t="s">
        <v>35</v>
      </c>
      <c r="B9" s="36" t="s">
        <v>73</v>
      </c>
      <c r="C9" s="36" t="s">
        <v>47</v>
      </c>
      <c r="D9" s="36">
        <v>4</v>
      </c>
      <c r="E9" s="37" t="s">
        <v>67</v>
      </c>
      <c r="F9" s="36">
        <v>11</v>
      </c>
      <c r="G9" s="36" t="s">
        <v>13</v>
      </c>
      <c r="H9" s="38">
        <f>I9/85*100</f>
        <v>1337162988.8235292</v>
      </c>
      <c r="I9" s="38">
        <v>1136588540.5</v>
      </c>
      <c r="J9" s="38">
        <f>H9-I9</f>
        <v>200574448.32352924</v>
      </c>
      <c r="K9" s="36" t="s">
        <v>20</v>
      </c>
      <c r="L9" s="42" t="s">
        <v>122</v>
      </c>
      <c r="M9" s="42" t="s">
        <v>121</v>
      </c>
      <c r="N9" s="39" t="s">
        <v>68</v>
      </c>
      <c r="O9" s="36" t="s">
        <v>47</v>
      </c>
      <c r="P9" s="36" t="s">
        <v>62</v>
      </c>
      <c r="Q9" s="36" t="s">
        <v>75</v>
      </c>
      <c r="R9" s="36" t="s">
        <v>47</v>
      </c>
      <c r="S9" s="36" t="s">
        <v>47</v>
      </c>
      <c r="T9" s="36" t="s">
        <v>47</v>
      </c>
      <c r="U9" s="36" t="s">
        <v>47</v>
      </c>
      <c r="V9" s="36" t="s">
        <v>47</v>
      </c>
      <c r="W9" s="36" t="s">
        <v>47</v>
      </c>
      <c r="X9" s="40" t="s">
        <v>47</v>
      </c>
    </row>
    <row r="10" spans="1:24" s="3" customFormat="1" ht="69" hidden="1" customHeight="1" x14ac:dyDescent="0.25">
      <c r="A10" s="35" t="s">
        <v>40</v>
      </c>
      <c r="B10" s="36" t="s">
        <v>32</v>
      </c>
      <c r="C10" s="36">
        <v>2</v>
      </c>
      <c r="D10" s="36">
        <v>3</v>
      </c>
      <c r="E10" s="37" t="s">
        <v>55</v>
      </c>
      <c r="F10" s="37" t="s">
        <v>38</v>
      </c>
      <c r="G10" s="36" t="s">
        <v>33</v>
      </c>
      <c r="H10" s="38">
        <f>I10</f>
        <v>300000000</v>
      </c>
      <c r="I10" s="38">
        <v>300000000</v>
      </c>
      <c r="J10" s="38">
        <v>0</v>
      </c>
      <c r="K10" s="36" t="s">
        <v>20</v>
      </c>
      <c r="L10" s="42" t="s">
        <v>123</v>
      </c>
      <c r="M10" s="37" t="s">
        <v>124</v>
      </c>
      <c r="N10" s="39" t="s">
        <v>51</v>
      </c>
      <c r="O10" s="36" t="s">
        <v>47</v>
      </c>
      <c r="P10" s="36" t="s">
        <v>62</v>
      </c>
      <c r="Q10" s="36" t="s">
        <v>49</v>
      </c>
      <c r="R10" s="36" t="s">
        <v>47</v>
      </c>
      <c r="S10" s="36" t="s">
        <v>47</v>
      </c>
      <c r="T10" s="36" t="s">
        <v>47</v>
      </c>
      <c r="U10" s="36" t="s">
        <v>47</v>
      </c>
      <c r="V10" s="36" t="s">
        <v>47</v>
      </c>
      <c r="W10" s="36" t="s">
        <v>47</v>
      </c>
      <c r="X10" s="40" t="s">
        <v>47</v>
      </c>
    </row>
    <row r="11" spans="1:24" ht="99" hidden="1" customHeight="1" x14ac:dyDescent="0.25">
      <c r="A11" s="35" t="s">
        <v>37</v>
      </c>
      <c r="B11" s="36" t="s">
        <v>41</v>
      </c>
      <c r="C11" s="36">
        <v>3</v>
      </c>
      <c r="D11" s="36">
        <v>1</v>
      </c>
      <c r="E11" s="37" t="s">
        <v>39</v>
      </c>
      <c r="F11" s="37" t="s">
        <v>40</v>
      </c>
      <c r="G11" s="36" t="s">
        <v>13</v>
      </c>
      <c r="H11" s="38">
        <f t="shared" si="1"/>
        <v>2305882352.9411764</v>
      </c>
      <c r="I11" s="38">
        <v>1960000000</v>
      </c>
      <c r="J11" s="38">
        <f t="shared" si="0"/>
        <v>345882352.94117641</v>
      </c>
      <c r="K11" s="36" t="s">
        <v>48</v>
      </c>
      <c r="L11" s="42" t="s">
        <v>123</v>
      </c>
      <c r="M11" s="37" t="s">
        <v>125</v>
      </c>
      <c r="N11" s="39" t="s">
        <v>52</v>
      </c>
      <c r="O11" s="36" t="s">
        <v>47</v>
      </c>
      <c r="P11" s="36" t="s">
        <v>62</v>
      </c>
      <c r="Q11" s="36" t="s">
        <v>50</v>
      </c>
      <c r="R11" s="36" t="s">
        <v>54</v>
      </c>
      <c r="S11" s="36">
        <v>6</v>
      </c>
      <c r="T11" s="36" t="s">
        <v>55</v>
      </c>
      <c r="U11" s="36"/>
      <c r="V11" s="36"/>
      <c r="W11" s="36"/>
      <c r="X11" s="40"/>
    </row>
    <row r="12" spans="1:24" ht="60.75" customHeight="1" x14ac:dyDescent="0.25">
      <c r="A12" s="17" t="s">
        <v>58</v>
      </c>
      <c r="B12" s="8" t="s">
        <v>42</v>
      </c>
      <c r="C12" s="8">
        <v>3</v>
      </c>
      <c r="D12" s="8">
        <v>1</v>
      </c>
      <c r="E12" s="9" t="s">
        <v>39</v>
      </c>
      <c r="F12" s="9" t="s">
        <v>40</v>
      </c>
      <c r="G12" s="8" t="s">
        <v>13</v>
      </c>
      <c r="H12" s="44">
        <f t="shared" si="1"/>
        <v>576470588.2352941</v>
      </c>
      <c r="I12" s="44">
        <v>490000000</v>
      </c>
      <c r="J12" s="44">
        <f t="shared" si="0"/>
        <v>86470588.235294104</v>
      </c>
      <c r="K12" s="45" t="s">
        <v>48</v>
      </c>
      <c r="L12" s="43" t="s">
        <v>81</v>
      </c>
      <c r="M12" s="9" t="s">
        <v>126</v>
      </c>
      <c r="N12" s="11" t="s">
        <v>53</v>
      </c>
      <c r="O12" s="6" t="s">
        <v>47</v>
      </c>
      <c r="P12" s="6" t="s">
        <v>62</v>
      </c>
      <c r="Q12" s="6" t="s">
        <v>50</v>
      </c>
      <c r="R12" s="6" t="s">
        <v>47</v>
      </c>
      <c r="S12" s="6" t="s">
        <v>47</v>
      </c>
      <c r="T12" s="6" t="s">
        <v>47</v>
      </c>
      <c r="U12" s="6" t="s">
        <v>47</v>
      </c>
      <c r="V12" s="6" t="s">
        <v>47</v>
      </c>
      <c r="W12" s="6" t="s">
        <v>47</v>
      </c>
      <c r="X12" s="18" t="s">
        <v>47</v>
      </c>
    </row>
    <row r="13" spans="1:24" ht="69.75" hidden="1" customHeight="1" x14ac:dyDescent="0.25">
      <c r="A13" s="35" t="s">
        <v>38</v>
      </c>
      <c r="B13" s="8" t="s">
        <v>76</v>
      </c>
      <c r="C13" s="8">
        <v>2</v>
      </c>
      <c r="D13" s="8">
        <v>3</v>
      </c>
      <c r="E13" s="9" t="s">
        <v>55</v>
      </c>
      <c r="F13" s="9" t="s">
        <v>58</v>
      </c>
      <c r="G13" s="8" t="s">
        <v>13</v>
      </c>
      <c r="H13" s="44">
        <f>I13/85*100</f>
        <v>18378864362.35294</v>
      </c>
      <c r="I13" s="44">
        <v>15622034708</v>
      </c>
      <c r="J13" s="44">
        <f t="shared" si="0"/>
        <v>2756829654.3529396</v>
      </c>
      <c r="K13" s="45" t="s">
        <v>48</v>
      </c>
      <c r="L13" s="43" t="s">
        <v>123</v>
      </c>
      <c r="M13" s="9" t="s">
        <v>125</v>
      </c>
      <c r="N13" s="11" t="s">
        <v>79</v>
      </c>
      <c r="O13" s="36" t="s">
        <v>47</v>
      </c>
      <c r="P13" s="36" t="s">
        <v>78</v>
      </c>
      <c r="Q13" s="36" t="s">
        <v>50</v>
      </c>
      <c r="R13" s="36" t="s">
        <v>54</v>
      </c>
      <c r="S13" s="36">
        <v>6</v>
      </c>
      <c r="T13" s="36" t="s">
        <v>55</v>
      </c>
      <c r="U13" s="36"/>
      <c r="V13" s="36"/>
      <c r="W13" s="36"/>
      <c r="X13" s="40"/>
    </row>
    <row r="14" spans="1:24" ht="63.75" hidden="1" x14ac:dyDescent="0.25">
      <c r="A14" s="35" t="s">
        <v>60</v>
      </c>
      <c r="B14" s="8" t="s">
        <v>74</v>
      </c>
      <c r="C14" s="8">
        <v>2</v>
      </c>
      <c r="D14" s="8">
        <v>3</v>
      </c>
      <c r="E14" s="9" t="s">
        <v>55</v>
      </c>
      <c r="F14" s="9" t="s">
        <v>58</v>
      </c>
      <c r="G14" s="8" t="s">
        <v>13</v>
      </c>
      <c r="H14" s="44">
        <f>I14/80.75*100</f>
        <v>6498425489.7832823</v>
      </c>
      <c r="I14" s="44">
        <v>5247478583</v>
      </c>
      <c r="J14" s="44">
        <f t="shared" si="0"/>
        <v>1250946906.7832823</v>
      </c>
      <c r="K14" s="45" t="s">
        <v>48</v>
      </c>
      <c r="L14" s="43" t="s">
        <v>123</v>
      </c>
      <c r="M14" s="9" t="s">
        <v>125</v>
      </c>
      <c r="N14" s="11" t="s">
        <v>77</v>
      </c>
      <c r="O14" s="36" t="s">
        <v>47</v>
      </c>
      <c r="P14" s="36" t="s">
        <v>78</v>
      </c>
      <c r="Q14" s="36" t="s">
        <v>50</v>
      </c>
      <c r="R14" s="36" t="s">
        <v>54</v>
      </c>
      <c r="S14" s="36">
        <v>6</v>
      </c>
      <c r="T14" s="36" t="s">
        <v>55</v>
      </c>
      <c r="U14" s="36"/>
      <c r="V14" s="36"/>
      <c r="W14" s="36"/>
      <c r="X14" s="40"/>
    </row>
    <row r="15" spans="1:24" ht="74.25" customHeight="1" x14ac:dyDescent="0.25">
      <c r="A15" s="17" t="s">
        <v>61</v>
      </c>
      <c r="B15" s="8" t="s">
        <v>59</v>
      </c>
      <c r="C15" s="8">
        <v>3</v>
      </c>
      <c r="D15" s="8">
        <v>1</v>
      </c>
      <c r="E15" s="9" t="s">
        <v>118</v>
      </c>
      <c r="F15" s="9" t="s">
        <v>56</v>
      </c>
      <c r="G15" s="8" t="s">
        <v>33</v>
      </c>
      <c r="H15" s="10">
        <f t="shared" ref="H15:H26" si="2">I15</f>
        <v>282692025</v>
      </c>
      <c r="I15" s="10">
        <v>282692025</v>
      </c>
      <c r="J15" s="10">
        <v>0</v>
      </c>
      <c r="K15" s="8" t="s">
        <v>20</v>
      </c>
      <c r="L15" s="9" t="s">
        <v>81</v>
      </c>
      <c r="M15" s="9" t="s">
        <v>85</v>
      </c>
      <c r="N15" s="11" t="s">
        <v>127</v>
      </c>
      <c r="O15" s="6" t="s">
        <v>47</v>
      </c>
      <c r="P15" s="6" t="s">
        <v>62</v>
      </c>
      <c r="Q15" s="6" t="s">
        <v>50</v>
      </c>
      <c r="R15" s="6" t="s">
        <v>47</v>
      </c>
      <c r="S15" s="6" t="s">
        <v>47</v>
      </c>
      <c r="T15" s="6" t="s">
        <v>47</v>
      </c>
      <c r="U15" s="6" t="s">
        <v>47</v>
      </c>
      <c r="V15" s="6" t="s">
        <v>47</v>
      </c>
      <c r="W15" s="6" t="s">
        <v>47</v>
      </c>
      <c r="X15" s="18" t="s">
        <v>47</v>
      </c>
    </row>
    <row r="16" spans="1:24" s="3" customFormat="1" ht="79.5" customHeight="1" x14ac:dyDescent="0.25">
      <c r="A16" s="17" t="s">
        <v>80</v>
      </c>
      <c r="B16" s="8" t="s">
        <v>131</v>
      </c>
      <c r="C16" s="8">
        <v>2</v>
      </c>
      <c r="D16" s="8">
        <v>3</v>
      </c>
      <c r="E16" s="9" t="s">
        <v>55</v>
      </c>
      <c r="F16" s="9" t="s">
        <v>38</v>
      </c>
      <c r="G16" s="8" t="s">
        <v>33</v>
      </c>
      <c r="H16" s="10">
        <f t="shared" si="2"/>
        <v>500000000</v>
      </c>
      <c r="I16" s="10">
        <v>500000000</v>
      </c>
      <c r="J16" s="10">
        <v>0</v>
      </c>
      <c r="K16" s="8" t="s">
        <v>20</v>
      </c>
      <c r="L16" s="9" t="s">
        <v>85</v>
      </c>
      <c r="M16" s="9" t="s">
        <v>93</v>
      </c>
      <c r="N16" s="11" t="s">
        <v>82</v>
      </c>
      <c r="O16" s="6" t="s">
        <v>47</v>
      </c>
      <c r="P16" s="6" t="s">
        <v>62</v>
      </c>
      <c r="Q16" s="6" t="s">
        <v>49</v>
      </c>
      <c r="R16" s="6" t="s">
        <v>47</v>
      </c>
      <c r="S16" s="6" t="s">
        <v>47</v>
      </c>
      <c r="T16" s="6" t="s">
        <v>47</v>
      </c>
      <c r="U16" s="6" t="s">
        <v>47</v>
      </c>
      <c r="V16" s="6" t="s">
        <v>47</v>
      </c>
      <c r="W16" s="6" t="s">
        <v>47</v>
      </c>
      <c r="X16" s="18" t="s">
        <v>47</v>
      </c>
    </row>
    <row r="17" spans="1:24" s="3" customFormat="1" ht="72.75" customHeight="1" x14ac:dyDescent="0.25">
      <c r="A17" s="17" t="s">
        <v>83</v>
      </c>
      <c r="B17" s="8" t="s">
        <v>84</v>
      </c>
      <c r="C17" s="8">
        <v>2</v>
      </c>
      <c r="D17" s="8">
        <v>3</v>
      </c>
      <c r="E17" s="9" t="s">
        <v>55</v>
      </c>
      <c r="F17" s="9" t="s">
        <v>38</v>
      </c>
      <c r="G17" s="8" t="s">
        <v>33</v>
      </c>
      <c r="H17" s="10">
        <f t="shared" si="2"/>
        <v>500000000</v>
      </c>
      <c r="I17" s="10">
        <v>500000000</v>
      </c>
      <c r="J17" s="10">
        <v>0</v>
      </c>
      <c r="K17" s="8" t="s">
        <v>20</v>
      </c>
      <c r="L17" s="9" t="s">
        <v>85</v>
      </c>
      <c r="M17" s="9" t="s">
        <v>93</v>
      </c>
      <c r="N17" s="11" t="s">
        <v>86</v>
      </c>
      <c r="O17" s="6" t="s">
        <v>47</v>
      </c>
      <c r="P17" s="6" t="s">
        <v>62</v>
      </c>
      <c r="Q17" s="6" t="s">
        <v>49</v>
      </c>
      <c r="R17" s="6" t="s">
        <v>47</v>
      </c>
      <c r="S17" s="6" t="s">
        <v>47</v>
      </c>
      <c r="T17" s="6" t="s">
        <v>47</v>
      </c>
      <c r="U17" s="6" t="s">
        <v>47</v>
      </c>
      <c r="V17" s="6" t="s">
        <v>47</v>
      </c>
      <c r="W17" s="6" t="s">
        <v>47</v>
      </c>
      <c r="X17" s="18" t="s">
        <v>47</v>
      </c>
    </row>
    <row r="18" spans="1:24" s="3" customFormat="1" ht="72" customHeight="1" x14ac:dyDescent="0.25">
      <c r="A18" s="17" t="s">
        <v>87</v>
      </c>
      <c r="B18" s="8" t="s">
        <v>88</v>
      </c>
      <c r="C18" s="8">
        <v>2</v>
      </c>
      <c r="D18" s="8">
        <v>3</v>
      </c>
      <c r="E18" s="9" t="s">
        <v>55</v>
      </c>
      <c r="F18" s="9" t="s">
        <v>38</v>
      </c>
      <c r="G18" s="8" t="s">
        <v>33</v>
      </c>
      <c r="H18" s="10">
        <f t="shared" si="2"/>
        <v>500000000</v>
      </c>
      <c r="I18" s="10">
        <v>500000000</v>
      </c>
      <c r="J18" s="10">
        <v>0</v>
      </c>
      <c r="K18" s="8" t="s">
        <v>20</v>
      </c>
      <c r="L18" s="9" t="s">
        <v>89</v>
      </c>
      <c r="M18" s="9" t="s">
        <v>129</v>
      </c>
      <c r="N18" s="11" t="s">
        <v>90</v>
      </c>
      <c r="O18" s="6" t="s">
        <v>47</v>
      </c>
      <c r="P18" s="6" t="s">
        <v>62</v>
      </c>
      <c r="Q18" s="6" t="s">
        <v>49</v>
      </c>
      <c r="R18" s="6" t="s">
        <v>47</v>
      </c>
      <c r="S18" s="6" t="s">
        <v>47</v>
      </c>
      <c r="T18" s="6" t="s">
        <v>47</v>
      </c>
      <c r="U18" s="6" t="s">
        <v>47</v>
      </c>
      <c r="V18" s="6" t="s">
        <v>47</v>
      </c>
      <c r="W18" s="6" t="s">
        <v>47</v>
      </c>
      <c r="X18" s="18" t="s">
        <v>47</v>
      </c>
    </row>
    <row r="19" spans="1:24" s="3" customFormat="1" ht="79.5" customHeight="1" x14ac:dyDescent="0.25">
      <c r="A19" s="17" t="s">
        <v>91</v>
      </c>
      <c r="B19" s="8" t="s">
        <v>92</v>
      </c>
      <c r="C19" s="8">
        <v>2</v>
      </c>
      <c r="D19" s="8">
        <v>3</v>
      </c>
      <c r="E19" s="9" t="s">
        <v>55</v>
      </c>
      <c r="F19" s="9" t="s">
        <v>38</v>
      </c>
      <c r="G19" s="8" t="s">
        <v>33</v>
      </c>
      <c r="H19" s="10">
        <f t="shared" si="2"/>
        <v>500000000</v>
      </c>
      <c r="I19" s="10">
        <v>500000000</v>
      </c>
      <c r="J19" s="10">
        <v>0</v>
      </c>
      <c r="K19" s="8" t="s">
        <v>20</v>
      </c>
      <c r="L19" s="9" t="s">
        <v>89</v>
      </c>
      <c r="M19" s="9" t="s">
        <v>129</v>
      </c>
      <c r="N19" s="11" t="s">
        <v>94</v>
      </c>
      <c r="O19" s="6" t="s">
        <v>47</v>
      </c>
      <c r="P19" s="6" t="s">
        <v>62</v>
      </c>
      <c r="Q19" s="6" t="s">
        <v>49</v>
      </c>
      <c r="R19" s="6" t="s">
        <v>47</v>
      </c>
      <c r="S19" s="6" t="s">
        <v>47</v>
      </c>
      <c r="T19" s="6" t="s">
        <v>47</v>
      </c>
      <c r="U19" s="6" t="s">
        <v>47</v>
      </c>
      <c r="V19" s="6" t="s">
        <v>47</v>
      </c>
      <c r="W19" s="6" t="s">
        <v>47</v>
      </c>
      <c r="X19" s="18" t="s">
        <v>47</v>
      </c>
    </row>
    <row r="20" spans="1:24" s="3" customFormat="1" ht="55.5" customHeight="1" x14ac:dyDescent="0.25">
      <c r="A20" s="17" t="s">
        <v>95</v>
      </c>
      <c r="B20" s="8" t="s">
        <v>128</v>
      </c>
      <c r="C20" s="8">
        <v>2</v>
      </c>
      <c r="D20" s="8">
        <v>3</v>
      </c>
      <c r="E20" s="9" t="s">
        <v>55</v>
      </c>
      <c r="F20" s="9" t="s">
        <v>38</v>
      </c>
      <c r="G20" s="8" t="s">
        <v>33</v>
      </c>
      <c r="H20" s="10">
        <f t="shared" si="2"/>
        <v>500000000</v>
      </c>
      <c r="I20" s="10">
        <v>500000000</v>
      </c>
      <c r="J20" s="10">
        <v>0</v>
      </c>
      <c r="K20" s="8" t="s">
        <v>20</v>
      </c>
      <c r="L20" s="9" t="s">
        <v>93</v>
      </c>
      <c r="M20" s="9" t="s">
        <v>96</v>
      </c>
      <c r="N20" s="11" t="s">
        <v>51</v>
      </c>
      <c r="O20" s="6" t="s">
        <v>47</v>
      </c>
      <c r="P20" s="6" t="s">
        <v>62</v>
      </c>
      <c r="Q20" s="6" t="s">
        <v>49</v>
      </c>
      <c r="R20" s="6" t="s">
        <v>47</v>
      </c>
      <c r="S20" s="6" t="s">
        <v>47</v>
      </c>
      <c r="T20" s="6" t="s">
        <v>47</v>
      </c>
      <c r="U20" s="6" t="s">
        <v>47</v>
      </c>
      <c r="V20" s="6" t="s">
        <v>47</v>
      </c>
      <c r="W20" s="6" t="s">
        <v>47</v>
      </c>
      <c r="X20" s="18" t="s">
        <v>47</v>
      </c>
    </row>
    <row r="21" spans="1:24" ht="52.5" customHeight="1" x14ac:dyDescent="0.25">
      <c r="A21" s="17" t="s">
        <v>98</v>
      </c>
      <c r="B21" s="8" t="s">
        <v>97</v>
      </c>
      <c r="C21" s="8">
        <v>3</v>
      </c>
      <c r="D21" s="8">
        <v>1</v>
      </c>
      <c r="E21" s="9" t="s">
        <v>118</v>
      </c>
      <c r="F21" s="9" t="s">
        <v>56</v>
      </c>
      <c r="G21" s="8" t="s">
        <v>33</v>
      </c>
      <c r="H21" s="10">
        <f t="shared" si="2"/>
        <v>300000000</v>
      </c>
      <c r="I21" s="10">
        <v>300000000</v>
      </c>
      <c r="J21" s="10">
        <v>0</v>
      </c>
      <c r="K21" s="8" t="s">
        <v>20</v>
      </c>
      <c r="L21" s="9" t="s">
        <v>85</v>
      </c>
      <c r="M21" s="9" t="s">
        <v>93</v>
      </c>
      <c r="N21" s="11" t="s">
        <v>117</v>
      </c>
      <c r="O21" s="6" t="s">
        <v>47</v>
      </c>
      <c r="P21" s="6" t="s">
        <v>62</v>
      </c>
      <c r="Q21" s="6" t="s">
        <v>50</v>
      </c>
      <c r="R21" s="6" t="s">
        <v>47</v>
      </c>
      <c r="S21" s="6" t="s">
        <v>47</v>
      </c>
      <c r="T21" s="6" t="s">
        <v>47</v>
      </c>
      <c r="U21" s="6" t="s">
        <v>47</v>
      </c>
      <c r="V21" s="6" t="s">
        <v>47</v>
      </c>
      <c r="W21" s="6" t="s">
        <v>47</v>
      </c>
      <c r="X21" s="18" t="s">
        <v>47</v>
      </c>
    </row>
    <row r="22" spans="1:24" ht="55.5" customHeight="1" x14ac:dyDescent="0.25">
      <c r="A22" s="17" t="s">
        <v>99</v>
      </c>
      <c r="B22" s="8" t="s">
        <v>100</v>
      </c>
      <c r="C22" s="8">
        <v>3</v>
      </c>
      <c r="D22" s="8">
        <v>1</v>
      </c>
      <c r="E22" s="9" t="s">
        <v>118</v>
      </c>
      <c r="F22" s="9" t="s">
        <v>57</v>
      </c>
      <c r="G22" s="8" t="s">
        <v>33</v>
      </c>
      <c r="H22" s="10">
        <f t="shared" si="2"/>
        <v>2168500000</v>
      </c>
      <c r="I22" s="10">
        <v>2168500000</v>
      </c>
      <c r="J22" s="10">
        <v>0</v>
      </c>
      <c r="K22" s="8" t="s">
        <v>20</v>
      </c>
      <c r="L22" s="9" t="s">
        <v>89</v>
      </c>
      <c r="M22" s="9" t="s">
        <v>96</v>
      </c>
      <c r="N22" s="11" t="s">
        <v>101</v>
      </c>
      <c r="O22" s="8" t="s">
        <v>47</v>
      </c>
      <c r="P22" s="6" t="s">
        <v>62</v>
      </c>
      <c r="Q22" s="6" t="s">
        <v>102</v>
      </c>
      <c r="R22" s="6" t="s">
        <v>47</v>
      </c>
      <c r="S22" s="6" t="s">
        <v>47</v>
      </c>
      <c r="T22" s="6" t="s">
        <v>47</v>
      </c>
      <c r="U22" s="6" t="s">
        <v>47</v>
      </c>
      <c r="V22" s="6" t="s">
        <v>47</v>
      </c>
      <c r="W22" s="6" t="s">
        <v>47</v>
      </c>
      <c r="X22" s="18" t="s">
        <v>47</v>
      </c>
    </row>
    <row r="23" spans="1:24" ht="54.75" customHeight="1" x14ac:dyDescent="0.25">
      <c r="A23" s="17" t="s">
        <v>103</v>
      </c>
      <c r="B23" s="6" t="s">
        <v>116</v>
      </c>
      <c r="C23" s="6">
        <v>3</v>
      </c>
      <c r="D23" s="6">
        <v>1</v>
      </c>
      <c r="E23" s="7" t="s">
        <v>118</v>
      </c>
      <c r="F23" s="7" t="s">
        <v>57</v>
      </c>
      <c r="G23" s="6" t="s">
        <v>33</v>
      </c>
      <c r="H23" s="5">
        <f t="shared" si="2"/>
        <v>200000000</v>
      </c>
      <c r="I23" s="10">
        <v>200000000</v>
      </c>
      <c r="J23" s="10">
        <v>0</v>
      </c>
      <c r="K23" s="8" t="s">
        <v>20</v>
      </c>
      <c r="L23" s="9" t="s">
        <v>104</v>
      </c>
      <c r="M23" s="9" t="s">
        <v>105</v>
      </c>
      <c r="N23" s="11" t="s">
        <v>107</v>
      </c>
      <c r="O23" s="8" t="s">
        <v>47</v>
      </c>
      <c r="P23" s="6" t="s">
        <v>62</v>
      </c>
      <c r="Q23" s="6" t="s">
        <v>102</v>
      </c>
      <c r="R23" s="6" t="s">
        <v>47</v>
      </c>
      <c r="S23" s="6" t="s">
        <v>47</v>
      </c>
      <c r="T23" s="6" t="s">
        <v>47</v>
      </c>
      <c r="U23" s="6" t="s">
        <v>47</v>
      </c>
      <c r="V23" s="6" t="s">
        <v>47</v>
      </c>
      <c r="W23" s="6" t="s">
        <v>47</v>
      </c>
      <c r="X23" s="18" t="s">
        <v>47</v>
      </c>
    </row>
    <row r="24" spans="1:24" ht="38.25" x14ac:dyDescent="0.25">
      <c r="A24" s="17" t="s">
        <v>106</v>
      </c>
      <c r="B24" s="6" t="s">
        <v>108</v>
      </c>
      <c r="C24" s="6">
        <v>3</v>
      </c>
      <c r="D24" s="6">
        <v>1</v>
      </c>
      <c r="E24" s="7" t="s">
        <v>118</v>
      </c>
      <c r="F24" s="7" t="s">
        <v>57</v>
      </c>
      <c r="G24" s="6" t="s">
        <v>33</v>
      </c>
      <c r="H24" s="5">
        <f t="shared" si="2"/>
        <v>150000000</v>
      </c>
      <c r="I24" s="10">
        <v>150000000</v>
      </c>
      <c r="J24" s="10">
        <v>0</v>
      </c>
      <c r="K24" s="8" t="s">
        <v>20</v>
      </c>
      <c r="L24" s="9" t="s">
        <v>104</v>
      </c>
      <c r="M24" s="9" t="s">
        <v>105</v>
      </c>
      <c r="N24" s="11" t="s">
        <v>109</v>
      </c>
      <c r="O24" s="8" t="s">
        <v>47</v>
      </c>
      <c r="P24" s="6" t="s">
        <v>62</v>
      </c>
      <c r="Q24" s="6" t="s">
        <v>102</v>
      </c>
      <c r="R24" s="6" t="s">
        <v>47</v>
      </c>
      <c r="S24" s="6" t="s">
        <v>47</v>
      </c>
      <c r="T24" s="6" t="s">
        <v>47</v>
      </c>
      <c r="U24" s="6" t="s">
        <v>47</v>
      </c>
      <c r="V24" s="6" t="s">
        <v>47</v>
      </c>
      <c r="W24" s="6" t="s">
        <v>47</v>
      </c>
      <c r="X24" s="18" t="s">
        <v>47</v>
      </c>
    </row>
    <row r="25" spans="1:24" ht="45" customHeight="1" x14ac:dyDescent="0.25">
      <c r="A25" s="17" t="s">
        <v>110</v>
      </c>
      <c r="B25" s="6" t="s">
        <v>112</v>
      </c>
      <c r="C25" s="6">
        <v>3</v>
      </c>
      <c r="D25" s="6">
        <v>1</v>
      </c>
      <c r="E25" s="7" t="s">
        <v>118</v>
      </c>
      <c r="F25" s="7" t="s">
        <v>57</v>
      </c>
      <c r="G25" s="6" t="s">
        <v>33</v>
      </c>
      <c r="H25" s="5">
        <f t="shared" si="2"/>
        <v>100000000</v>
      </c>
      <c r="I25" s="10">
        <v>100000000</v>
      </c>
      <c r="J25" s="10">
        <v>0</v>
      </c>
      <c r="K25" s="8" t="s">
        <v>20</v>
      </c>
      <c r="L25" s="9" t="s">
        <v>104</v>
      </c>
      <c r="M25" s="9" t="s">
        <v>105</v>
      </c>
      <c r="N25" s="11" t="s">
        <v>111</v>
      </c>
      <c r="O25" s="8" t="s">
        <v>47</v>
      </c>
      <c r="P25" s="6" t="s">
        <v>62</v>
      </c>
      <c r="Q25" s="6" t="s">
        <v>102</v>
      </c>
      <c r="R25" s="6" t="s">
        <v>47</v>
      </c>
      <c r="S25" s="6" t="s">
        <v>47</v>
      </c>
      <c r="T25" s="6" t="s">
        <v>47</v>
      </c>
      <c r="U25" s="6" t="s">
        <v>47</v>
      </c>
      <c r="V25" s="6" t="s">
        <v>47</v>
      </c>
      <c r="W25" s="6" t="s">
        <v>47</v>
      </c>
      <c r="X25" s="18" t="s">
        <v>47</v>
      </c>
    </row>
    <row r="26" spans="1:24" ht="67.5" customHeight="1" thickBot="1" x14ac:dyDescent="0.3">
      <c r="A26" s="19" t="s">
        <v>113</v>
      </c>
      <c r="B26" s="20" t="s">
        <v>115</v>
      </c>
      <c r="C26" s="20">
        <v>3</v>
      </c>
      <c r="D26" s="20">
        <v>1</v>
      </c>
      <c r="E26" s="21" t="s">
        <v>118</v>
      </c>
      <c r="F26" s="21" t="s">
        <v>57</v>
      </c>
      <c r="G26" s="20" t="s">
        <v>33</v>
      </c>
      <c r="H26" s="22">
        <f t="shared" si="2"/>
        <v>150000000</v>
      </c>
      <c r="I26" s="22">
        <v>150000000</v>
      </c>
      <c r="J26" s="22">
        <v>0</v>
      </c>
      <c r="K26" s="23" t="s">
        <v>20</v>
      </c>
      <c r="L26" s="24" t="s">
        <v>104</v>
      </c>
      <c r="M26" s="24" t="s">
        <v>105</v>
      </c>
      <c r="N26" s="25" t="s">
        <v>114</v>
      </c>
      <c r="O26" s="23" t="s">
        <v>47</v>
      </c>
      <c r="P26" s="20" t="s">
        <v>62</v>
      </c>
      <c r="Q26" s="20" t="s">
        <v>102</v>
      </c>
      <c r="R26" s="20" t="s">
        <v>47</v>
      </c>
      <c r="S26" s="20" t="s">
        <v>47</v>
      </c>
      <c r="T26" s="20" t="s">
        <v>47</v>
      </c>
      <c r="U26" s="20" t="s">
        <v>47</v>
      </c>
      <c r="V26" s="20" t="s">
        <v>47</v>
      </c>
      <c r="W26" s="20" t="s">
        <v>47</v>
      </c>
      <c r="X26" s="26" t="s">
        <v>47</v>
      </c>
    </row>
    <row r="27" spans="1:24" s="3" customFormat="1" ht="69" customHeight="1" x14ac:dyDescent="0.25">
      <c r="A27" s="12"/>
      <c r="B27" s="13"/>
      <c r="C27" s="13"/>
      <c r="D27" s="13"/>
      <c r="E27" s="12"/>
      <c r="F27" s="12"/>
      <c r="G27" s="13"/>
      <c r="H27" s="14"/>
      <c r="I27" s="15"/>
      <c r="J27" s="14"/>
      <c r="K27" s="13"/>
      <c r="L27" s="12"/>
      <c r="M27" s="12"/>
      <c r="N27" s="16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25">
      <c r="A28" s="1" t="s">
        <v>44</v>
      </c>
    </row>
    <row r="29" spans="1:24" x14ac:dyDescent="0.25">
      <c r="A29" s="1" t="s">
        <v>46</v>
      </c>
    </row>
    <row r="30" spans="1:24" ht="16.5" customHeight="1" x14ac:dyDescent="0.25">
      <c r="A30" s="1" t="s">
        <v>72</v>
      </c>
    </row>
    <row r="31" spans="1:24" ht="22.5" customHeight="1" x14ac:dyDescent="0.25">
      <c r="A31" s="65" t="s">
        <v>18</v>
      </c>
      <c r="B31" s="65"/>
      <c r="C31" s="65"/>
      <c r="D31" s="65"/>
      <c r="E31" s="65"/>
      <c r="F31" s="65"/>
    </row>
    <row r="32" spans="1:24" ht="14.45" customHeight="1" x14ac:dyDescent="0.25">
      <c r="A32" s="4">
        <v>1</v>
      </c>
      <c r="B32" s="56" t="s">
        <v>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</sheetData>
  <autoFilter ref="A4:Z26" xr:uid="{00000000-0009-0000-0000-000000000000}"/>
  <mergeCells count="29">
    <mergeCell ref="B32:M32"/>
    <mergeCell ref="A1:X1"/>
    <mergeCell ref="H3:J3"/>
    <mergeCell ref="G2:M2"/>
    <mergeCell ref="A31:F31"/>
    <mergeCell ref="N2:Q2"/>
    <mergeCell ref="N3:N4"/>
    <mergeCell ref="O3:O4"/>
    <mergeCell ref="P3:P4"/>
    <mergeCell ref="Q3:Q4"/>
    <mergeCell ref="R2:X2"/>
    <mergeCell ref="R3:R4"/>
    <mergeCell ref="U3:U4"/>
    <mergeCell ref="V3:V4"/>
    <mergeCell ref="W3:W4"/>
    <mergeCell ref="A2:F2"/>
    <mergeCell ref="X3:X4"/>
    <mergeCell ref="M3:M4"/>
    <mergeCell ref="T3:T4"/>
    <mergeCell ref="K3:K4"/>
    <mergeCell ref="L3:L4"/>
    <mergeCell ref="S3:S4"/>
    <mergeCell ref="B3:B4"/>
    <mergeCell ref="A3:A4"/>
    <mergeCell ref="G3:G4"/>
    <mergeCell ref="F3:F4"/>
    <mergeCell ref="E3:E4"/>
    <mergeCell ref="D3:D4"/>
    <mergeCell ref="C3:C4"/>
  </mergeCells>
  <pageMargins left="0.25" right="0.25" top="0.75" bottom="0.75" header="0.3" footer="0.3"/>
  <pageSetup paperSize="8" scale="41" orientation="landscape" r:id="rId1"/>
  <ignoredErrors>
    <ignoredError sqref="F5 F10:F12 A5:A8 F6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 Miloš Ing.</dc:creator>
  <cp:lastModifiedBy>Korlová Veronika</cp:lastModifiedBy>
  <cp:lastPrinted>2022-09-26T05:45:20Z</cp:lastPrinted>
  <dcterms:created xsi:type="dcterms:W3CDTF">2015-02-18T14:34:44Z</dcterms:created>
  <dcterms:modified xsi:type="dcterms:W3CDTF">2023-01-26T08:18:18Z</dcterms:modified>
</cp:coreProperties>
</file>