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Souhrnný pracovní list denní" sheetId="4" r:id="rId1"/>
    <sheet name="Komentář k vyplnění" sheetId="5" r:id="rId2"/>
  </sheets>
  <definedNames>
    <definedName name="_xlnm.Print_Area" localSheetId="0">'Souhrnný pracovní list denní'!$A$3:$L$90</definedName>
    <definedName name="Z_0403529E_C661_4A59_A07F_8D6FBA2FF1DB_.wvu.PrintArea" localSheetId="0" hidden="1">'Souhrnný pracovní list denní'!$A$3:$L$88</definedName>
    <definedName name="Z_3FFD2456_7A0A_4EBF_A735_8B988ABD63FE_.wvu.PrintArea" localSheetId="0" hidden="1">'Souhrnný pracovní list denní'!$A$3:$L$88</definedName>
    <definedName name="Z_B0896713_B169_419C_AB5C_8D80A199AA40_.wvu.PrintArea" localSheetId="0" hidden="1">'Souhrnný pracovní list denní'!$A$3:$L$88</definedName>
    <definedName name="Z_BDD9625B_8149_48BA_B550_6821EB743C2A_.wvu.PrintArea" localSheetId="0" hidden="1">'Souhrnný pracovní list denní'!$A$3:$L$88</definedName>
  </definedNames>
  <calcPr calcId="145621" calcOnSave="0"/>
</workbook>
</file>

<file path=xl/calcChain.xml><?xml version="1.0" encoding="utf-8"?>
<calcChain xmlns="http://schemas.openxmlformats.org/spreadsheetml/2006/main">
  <c r="G79" i="4" l="1"/>
  <c r="G70" i="4"/>
  <c r="I52" i="4" l="1"/>
  <c r="I48" i="4"/>
  <c r="G73" i="4"/>
  <c r="G74" i="4" l="1"/>
  <c r="B43" i="4" l="1"/>
  <c r="I56" i="4"/>
  <c r="I60" i="4"/>
  <c r="G78" i="4"/>
  <c r="I64" i="4"/>
  <c r="G71" i="4"/>
  <c r="G72" i="4"/>
  <c r="G69" i="4"/>
  <c r="P97" i="4"/>
  <c r="P96" i="4"/>
  <c r="P95" i="4"/>
  <c r="P9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74" i="4"/>
  <c r="K48" i="4" l="1"/>
  <c r="I66" i="4"/>
  <c r="G75" i="4"/>
  <c r="I65" i="4"/>
  <c r="K60" i="4"/>
  <c r="K56" i="4"/>
  <c r="K52" i="4"/>
  <c r="K64" i="4" l="1"/>
  <c r="K66" i="4" s="1"/>
  <c r="K65" i="4"/>
  <c r="G80" i="4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<sst xmlns="http://schemas.openxmlformats.org/spreadsheetml/2006/main" count="266" uniqueCount="199">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</sst>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8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</cellXfs>
  <cellStyles count="30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tabSelected="1" view="pageBreakPreview" zoomScale="40" zoomScaleNormal="100" zoomScaleSheetLayoutView="40" workbookViewId="0">
      <selection activeCell="A82" sqref="A82:L82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7" customWidth="1"/>
    <col min="16" max="16" width="110.42578125" style="1" bestFit="1" customWidth="1"/>
    <col min="17" max="17" width="30.7109375" style="7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12" t="s">
        <v>29</v>
      </c>
    </row>
    <row r="3" spans="1:17" s="3" customFormat="1" ht="15.75" customHeight="1" thickBot="1" x14ac:dyDescent="0.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O3" s="27"/>
      <c r="Q3" s="8"/>
    </row>
    <row r="4" spans="1:17" ht="30.75" customHeight="1" thickBot="1" x14ac:dyDescent="0.3">
      <c r="A4" s="135" t="s">
        <v>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O4" s="183" t="s">
        <v>34</v>
      </c>
      <c r="P4" s="184"/>
      <c r="Q4" s="24" t="s">
        <v>35</v>
      </c>
    </row>
    <row r="5" spans="1:17" ht="22.5" customHeight="1" thickTop="1" x14ac:dyDescent="0.25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O5" s="166" t="s">
        <v>114</v>
      </c>
      <c r="P5" s="18" t="s">
        <v>11</v>
      </c>
      <c r="Q5" s="19" t="s">
        <v>10</v>
      </c>
    </row>
    <row r="6" spans="1:17" ht="22.5" customHeight="1" x14ac:dyDescent="0.25">
      <c r="A6" s="191" t="s">
        <v>194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O6" s="167"/>
      <c r="P6" s="20" t="s">
        <v>12</v>
      </c>
      <c r="Q6" s="17" t="s">
        <v>19</v>
      </c>
    </row>
    <row r="7" spans="1:17" ht="25.5" customHeight="1" x14ac:dyDescent="0.25">
      <c r="A7" s="116" t="s">
        <v>132</v>
      </c>
      <c r="B7" s="118"/>
      <c r="C7" s="97"/>
      <c r="D7" s="97"/>
      <c r="E7" s="97"/>
      <c r="F7" s="97"/>
      <c r="G7" s="97"/>
      <c r="H7" s="98"/>
      <c r="I7" s="39"/>
      <c r="J7" s="39"/>
      <c r="K7" s="39"/>
      <c r="L7" s="39"/>
      <c r="O7" s="167"/>
      <c r="P7" s="20" t="s">
        <v>13</v>
      </c>
      <c r="Q7" s="17" t="s">
        <v>20</v>
      </c>
    </row>
    <row r="8" spans="1:17" ht="25.5" customHeight="1" x14ac:dyDescent="0.25">
      <c r="A8" s="116" t="s">
        <v>133</v>
      </c>
      <c r="B8" s="118"/>
      <c r="C8" s="97"/>
      <c r="D8" s="97"/>
      <c r="E8" s="97"/>
      <c r="F8" s="97"/>
      <c r="G8" s="97"/>
      <c r="H8" s="98"/>
      <c r="I8" s="39"/>
      <c r="J8" s="39"/>
      <c r="K8" s="39"/>
      <c r="L8" s="39"/>
      <c r="O8" s="167"/>
      <c r="P8" s="20" t="s">
        <v>67</v>
      </c>
      <c r="Q8" s="17" t="s">
        <v>68</v>
      </c>
    </row>
    <row r="9" spans="1:17" ht="25.5" customHeight="1" x14ac:dyDescent="0.25">
      <c r="A9" s="116" t="s">
        <v>134</v>
      </c>
      <c r="B9" s="118"/>
      <c r="C9" s="97"/>
      <c r="D9" s="97"/>
      <c r="E9" s="97"/>
      <c r="F9" s="97"/>
      <c r="G9" s="97"/>
      <c r="H9" s="98"/>
      <c r="I9" s="39"/>
      <c r="J9" s="39"/>
      <c r="K9" s="39"/>
      <c r="L9" s="39"/>
      <c r="O9" s="167"/>
      <c r="P9" s="20" t="s">
        <v>69</v>
      </c>
      <c r="Q9" s="17" t="s">
        <v>70</v>
      </c>
    </row>
    <row r="10" spans="1:17" ht="15.75" customHeight="1" x14ac:dyDescent="0.25">
      <c r="A10" s="40"/>
      <c r="B10" s="40"/>
      <c r="C10" s="40"/>
      <c r="D10" s="40"/>
      <c r="E10" s="40"/>
      <c r="F10" s="41"/>
      <c r="G10" s="40" t="s">
        <v>0</v>
      </c>
      <c r="H10" s="41"/>
      <c r="I10" s="41"/>
      <c r="J10" s="41"/>
      <c r="K10" s="12"/>
      <c r="L10" s="12"/>
      <c r="O10" s="167"/>
      <c r="P10" s="20" t="s">
        <v>14</v>
      </c>
      <c r="Q10" s="17" t="s">
        <v>22</v>
      </c>
    </row>
    <row r="11" spans="1:17" ht="45" customHeight="1" x14ac:dyDescent="0.25">
      <c r="A11" s="116" t="s">
        <v>135</v>
      </c>
      <c r="B11" s="117"/>
      <c r="C11" s="117"/>
      <c r="D11" s="118"/>
      <c r="E11" s="189">
        <v>1</v>
      </c>
      <c r="F11" s="190"/>
      <c r="G11" s="42"/>
      <c r="H11" s="43"/>
      <c r="I11" s="44" t="s">
        <v>136</v>
      </c>
      <c r="J11" s="188" t="s">
        <v>28</v>
      </c>
      <c r="K11" s="188"/>
      <c r="L11" s="45"/>
      <c r="O11" s="167"/>
      <c r="P11" s="20" t="s">
        <v>15</v>
      </c>
      <c r="Q11" s="17" t="s">
        <v>23</v>
      </c>
    </row>
    <row r="12" spans="1:17" ht="15.75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O12" s="167"/>
      <c r="P12" s="20" t="s">
        <v>71</v>
      </c>
      <c r="Q12" s="17" t="s">
        <v>66</v>
      </c>
    </row>
    <row r="13" spans="1:17" ht="27" customHeight="1" thickBo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O13" s="167"/>
      <c r="P13" s="20" t="s">
        <v>16</v>
      </c>
      <c r="Q13" s="17" t="s">
        <v>31</v>
      </c>
    </row>
    <row r="14" spans="1:17" ht="27" customHeight="1" thickBot="1" x14ac:dyDescent="0.3">
      <c r="A14" s="152" t="s">
        <v>137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  <c r="O14" s="167"/>
      <c r="P14" s="20" t="s">
        <v>72</v>
      </c>
      <c r="Q14" s="17" t="s">
        <v>73</v>
      </c>
    </row>
    <row r="15" spans="1:17" ht="27" customHeight="1" x14ac:dyDescent="0.25">
      <c r="A15" s="137" t="s">
        <v>138</v>
      </c>
      <c r="B15" s="88" t="s">
        <v>139</v>
      </c>
      <c r="C15" s="91" t="s">
        <v>152</v>
      </c>
      <c r="D15" s="88" t="s">
        <v>162</v>
      </c>
      <c r="E15" s="91" t="s">
        <v>140</v>
      </c>
      <c r="F15" s="155"/>
      <c r="G15" s="155"/>
      <c r="H15" s="155"/>
      <c r="I15" s="155"/>
      <c r="J15" s="155"/>
      <c r="K15" s="155"/>
      <c r="L15" s="156"/>
      <c r="O15" s="167"/>
      <c r="P15" s="20" t="s">
        <v>74</v>
      </c>
      <c r="Q15" s="17" t="s">
        <v>75</v>
      </c>
    </row>
    <row r="16" spans="1:17" ht="27" customHeight="1" x14ac:dyDescent="0.25">
      <c r="A16" s="138"/>
      <c r="B16" s="89"/>
      <c r="C16" s="92"/>
      <c r="D16" s="89"/>
      <c r="E16" s="157"/>
      <c r="F16" s="158"/>
      <c r="G16" s="158"/>
      <c r="H16" s="158"/>
      <c r="I16" s="158"/>
      <c r="J16" s="158"/>
      <c r="K16" s="158"/>
      <c r="L16" s="159"/>
      <c r="O16" s="167"/>
      <c r="P16" s="20" t="s">
        <v>76</v>
      </c>
      <c r="Q16" s="17" t="s">
        <v>77</v>
      </c>
    </row>
    <row r="17" spans="1:17" ht="27" customHeight="1" x14ac:dyDescent="0.25">
      <c r="A17" s="138"/>
      <c r="B17" s="89"/>
      <c r="C17" s="92"/>
      <c r="D17" s="89"/>
      <c r="E17" s="157"/>
      <c r="F17" s="158"/>
      <c r="G17" s="158"/>
      <c r="H17" s="158"/>
      <c r="I17" s="158"/>
      <c r="J17" s="158"/>
      <c r="K17" s="158"/>
      <c r="L17" s="159"/>
      <c r="O17" s="167"/>
      <c r="P17" s="20" t="s">
        <v>78</v>
      </c>
      <c r="Q17" s="17" t="s">
        <v>79</v>
      </c>
    </row>
    <row r="18" spans="1:17" ht="27" customHeight="1" x14ac:dyDescent="0.25">
      <c r="A18" s="138"/>
      <c r="B18" s="90"/>
      <c r="C18" s="93"/>
      <c r="D18" s="90"/>
      <c r="E18" s="160"/>
      <c r="F18" s="161"/>
      <c r="G18" s="161"/>
      <c r="H18" s="161"/>
      <c r="I18" s="161"/>
      <c r="J18" s="161"/>
      <c r="K18" s="161"/>
      <c r="L18" s="162"/>
      <c r="O18" s="167"/>
      <c r="P18" s="20" t="s">
        <v>80</v>
      </c>
      <c r="Q18" s="17" t="s">
        <v>81</v>
      </c>
    </row>
    <row r="19" spans="1:17" ht="29.25" customHeight="1" x14ac:dyDescent="0.25">
      <c r="A19" s="78">
        <v>41548</v>
      </c>
      <c r="B19" s="79">
        <v>4</v>
      </c>
      <c r="C19" s="80" t="s">
        <v>22</v>
      </c>
      <c r="D19" s="81" t="s">
        <v>127</v>
      </c>
      <c r="E19" s="163"/>
      <c r="F19" s="86"/>
      <c r="G19" s="86"/>
      <c r="H19" s="86"/>
      <c r="I19" s="86"/>
      <c r="J19" s="86"/>
      <c r="K19" s="86"/>
      <c r="L19" s="87"/>
      <c r="O19" s="167"/>
      <c r="P19" s="20" t="s">
        <v>82</v>
      </c>
      <c r="Q19" s="17" t="s">
        <v>83</v>
      </c>
    </row>
    <row r="20" spans="1:17" ht="29.25" customHeight="1" x14ac:dyDescent="0.25">
      <c r="A20" s="78">
        <v>41548</v>
      </c>
      <c r="B20" s="79">
        <v>4</v>
      </c>
      <c r="C20" s="80" t="s">
        <v>10</v>
      </c>
      <c r="D20" s="81" t="s">
        <v>129</v>
      </c>
      <c r="E20" s="86"/>
      <c r="F20" s="86"/>
      <c r="G20" s="86"/>
      <c r="H20" s="86"/>
      <c r="I20" s="86"/>
      <c r="J20" s="86"/>
      <c r="K20" s="86"/>
      <c r="L20" s="87"/>
      <c r="O20" s="167"/>
      <c r="P20" s="20" t="s">
        <v>84</v>
      </c>
      <c r="Q20" s="17" t="s">
        <v>85</v>
      </c>
    </row>
    <row r="21" spans="1:17" ht="29.25" customHeight="1" x14ac:dyDescent="0.25">
      <c r="A21" s="78">
        <v>41549</v>
      </c>
      <c r="B21" s="79">
        <v>8</v>
      </c>
      <c r="C21" s="80" t="s">
        <v>66</v>
      </c>
      <c r="D21" s="81" t="s">
        <v>128</v>
      </c>
      <c r="E21" s="86"/>
      <c r="F21" s="86"/>
      <c r="G21" s="86"/>
      <c r="H21" s="86"/>
      <c r="I21" s="86"/>
      <c r="J21" s="86"/>
      <c r="K21" s="86"/>
      <c r="L21" s="87"/>
      <c r="O21" s="167"/>
      <c r="P21" s="20" t="s">
        <v>17</v>
      </c>
      <c r="Q21" s="17" t="s">
        <v>32</v>
      </c>
    </row>
    <row r="22" spans="1:17" ht="29.25" customHeight="1" thickBot="1" x14ac:dyDescent="0.3">
      <c r="A22" s="78">
        <v>41550</v>
      </c>
      <c r="B22" s="79">
        <v>8</v>
      </c>
      <c r="C22" s="80" t="s">
        <v>27</v>
      </c>
      <c r="D22" s="81"/>
      <c r="E22" s="86"/>
      <c r="F22" s="86"/>
      <c r="G22" s="86"/>
      <c r="H22" s="86"/>
      <c r="I22" s="86"/>
      <c r="J22" s="86"/>
      <c r="K22" s="86"/>
      <c r="L22" s="87"/>
      <c r="O22" s="168"/>
      <c r="P22" s="22" t="s">
        <v>18</v>
      </c>
      <c r="Q22" s="23" t="s">
        <v>33</v>
      </c>
    </row>
    <row r="23" spans="1:17" ht="29.25" customHeight="1" thickTop="1" x14ac:dyDescent="0.25">
      <c r="A23" s="78">
        <v>41551</v>
      </c>
      <c r="B23" s="79">
        <v>8</v>
      </c>
      <c r="C23" s="80" t="s">
        <v>27</v>
      </c>
      <c r="D23" s="81"/>
      <c r="E23" s="86"/>
      <c r="F23" s="86"/>
      <c r="G23" s="86"/>
      <c r="H23" s="86"/>
      <c r="I23" s="86"/>
      <c r="J23" s="86"/>
      <c r="K23" s="86"/>
      <c r="L23" s="87"/>
      <c r="O23" s="166" t="s">
        <v>113</v>
      </c>
      <c r="P23" s="18" t="s">
        <v>52</v>
      </c>
      <c r="Q23" s="19" t="s">
        <v>53</v>
      </c>
    </row>
    <row r="24" spans="1:17" ht="29.25" customHeight="1" x14ac:dyDescent="0.25">
      <c r="A24" s="78">
        <v>41554</v>
      </c>
      <c r="B24" s="79">
        <v>8</v>
      </c>
      <c r="C24" s="80" t="s">
        <v>66</v>
      </c>
      <c r="D24" s="81" t="s">
        <v>128</v>
      </c>
      <c r="E24" s="86"/>
      <c r="F24" s="86"/>
      <c r="G24" s="86"/>
      <c r="H24" s="86"/>
      <c r="I24" s="86"/>
      <c r="J24" s="86"/>
      <c r="K24" s="86"/>
      <c r="L24" s="87"/>
      <c r="O24" s="167"/>
      <c r="P24" s="20" t="s">
        <v>54</v>
      </c>
      <c r="Q24" s="17" t="s">
        <v>55</v>
      </c>
    </row>
    <row r="25" spans="1:17" ht="29.25" customHeight="1" x14ac:dyDescent="0.25">
      <c r="A25" s="78">
        <v>41555</v>
      </c>
      <c r="B25" s="79">
        <v>8</v>
      </c>
      <c r="C25" s="80" t="s">
        <v>22</v>
      </c>
      <c r="D25" s="81" t="s">
        <v>127</v>
      </c>
      <c r="E25" s="86"/>
      <c r="F25" s="86"/>
      <c r="G25" s="86"/>
      <c r="H25" s="86"/>
      <c r="I25" s="86"/>
      <c r="J25" s="86"/>
      <c r="K25" s="86"/>
      <c r="L25" s="87"/>
      <c r="O25" s="167"/>
      <c r="P25" s="20" t="s">
        <v>56</v>
      </c>
      <c r="Q25" s="17" t="s">
        <v>57</v>
      </c>
    </row>
    <row r="26" spans="1:17" ht="29.25" customHeight="1" x14ac:dyDescent="0.25">
      <c r="A26" s="78">
        <v>41556</v>
      </c>
      <c r="B26" s="79">
        <v>8</v>
      </c>
      <c r="C26" s="80" t="s">
        <v>111</v>
      </c>
      <c r="D26" s="81"/>
      <c r="E26" s="86"/>
      <c r="F26" s="86"/>
      <c r="G26" s="86"/>
      <c r="H26" s="86"/>
      <c r="I26" s="86"/>
      <c r="J26" s="86"/>
      <c r="K26" s="86"/>
      <c r="L26" s="87"/>
      <c r="O26" s="167"/>
      <c r="P26" s="20" t="s">
        <v>58</v>
      </c>
      <c r="Q26" s="17" t="s">
        <v>59</v>
      </c>
    </row>
    <row r="27" spans="1:17" ht="29.25" customHeight="1" x14ac:dyDescent="0.25">
      <c r="A27" s="78">
        <v>41557</v>
      </c>
      <c r="B27" s="79">
        <v>8</v>
      </c>
      <c r="C27" s="80" t="s">
        <v>22</v>
      </c>
      <c r="D27" s="81" t="s">
        <v>127</v>
      </c>
      <c r="E27" s="86"/>
      <c r="F27" s="86"/>
      <c r="G27" s="86"/>
      <c r="H27" s="86"/>
      <c r="I27" s="86"/>
      <c r="J27" s="86"/>
      <c r="K27" s="86"/>
      <c r="L27" s="87"/>
      <c r="O27" s="167"/>
      <c r="P27" s="20" t="s">
        <v>37</v>
      </c>
      <c r="Q27" s="17" t="s">
        <v>41</v>
      </c>
    </row>
    <row r="28" spans="1:17" ht="29.25" customHeight="1" x14ac:dyDescent="0.25">
      <c r="A28" s="78">
        <v>41558</v>
      </c>
      <c r="B28" s="79">
        <v>8</v>
      </c>
      <c r="C28" s="80" t="s">
        <v>22</v>
      </c>
      <c r="D28" s="81" t="s">
        <v>127</v>
      </c>
      <c r="E28" s="86"/>
      <c r="F28" s="86"/>
      <c r="G28" s="86"/>
      <c r="H28" s="86"/>
      <c r="I28" s="86"/>
      <c r="J28" s="86"/>
      <c r="K28" s="86"/>
      <c r="L28" s="87"/>
      <c r="O28" s="167"/>
      <c r="P28" s="20" t="s">
        <v>38</v>
      </c>
      <c r="Q28" s="17" t="s">
        <v>42</v>
      </c>
    </row>
    <row r="29" spans="1:17" ht="29.25" customHeight="1" x14ac:dyDescent="0.25">
      <c r="A29" s="78">
        <v>41561</v>
      </c>
      <c r="B29" s="79">
        <v>8</v>
      </c>
      <c r="C29" s="80" t="s">
        <v>22</v>
      </c>
      <c r="D29" s="81" t="s">
        <v>127</v>
      </c>
      <c r="E29" s="86"/>
      <c r="F29" s="86"/>
      <c r="G29" s="86"/>
      <c r="H29" s="86"/>
      <c r="I29" s="86"/>
      <c r="J29" s="86"/>
      <c r="K29" s="86"/>
      <c r="L29" s="87"/>
      <c r="O29" s="167"/>
      <c r="P29" s="20" t="s">
        <v>50</v>
      </c>
      <c r="Q29" s="17" t="s">
        <v>51</v>
      </c>
    </row>
    <row r="30" spans="1:17" ht="29.25" customHeight="1" x14ac:dyDescent="0.25">
      <c r="A30" s="78">
        <v>41562</v>
      </c>
      <c r="B30" s="79">
        <v>8</v>
      </c>
      <c r="C30" s="80" t="s">
        <v>43</v>
      </c>
      <c r="D30" s="81" t="s">
        <v>130</v>
      </c>
      <c r="E30" s="86"/>
      <c r="F30" s="86"/>
      <c r="G30" s="86"/>
      <c r="H30" s="86"/>
      <c r="I30" s="86"/>
      <c r="J30" s="86"/>
      <c r="K30" s="86"/>
      <c r="L30" s="87"/>
      <c r="O30" s="167"/>
      <c r="P30" s="20" t="s">
        <v>60</v>
      </c>
      <c r="Q30" s="17" t="s">
        <v>61</v>
      </c>
    </row>
    <row r="31" spans="1:17" ht="29.25" customHeight="1" x14ac:dyDescent="0.25">
      <c r="A31" s="78">
        <v>41563</v>
      </c>
      <c r="B31" s="79">
        <v>8</v>
      </c>
      <c r="C31" s="80" t="s">
        <v>22</v>
      </c>
      <c r="D31" s="81" t="s">
        <v>127</v>
      </c>
      <c r="E31" s="86"/>
      <c r="F31" s="86"/>
      <c r="G31" s="86"/>
      <c r="H31" s="86"/>
      <c r="I31" s="86"/>
      <c r="J31" s="86"/>
      <c r="K31" s="86"/>
      <c r="L31" s="87"/>
      <c r="O31" s="167"/>
      <c r="P31" s="20" t="s">
        <v>62</v>
      </c>
      <c r="Q31" s="17" t="s">
        <v>63</v>
      </c>
    </row>
    <row r="32" spans="1:17" ht="29.25" customHeight="1" x14ac:dyDescent="0.25">
      <c r="A32" s="78">
        <v>41564</v>
      </c>
      <c r="B32" s="79">
        <v>8</v>
      </c>
      <c r="C32" s="80" t="s">
        <v>43</v>
      </c>
      <c r="D32" s="81" t="s">
        <v>130</v>
      </c>
      <c r="E32" s="86"/>
      <c r="F32" s="86"/>
      <c r="G32" s="86"/>
      <c r="H32" s="86"/>
      <c r="I32" s="86"/>
      <c r="J32" s="86"/>
      <c r="K32" s="86"/>
      <c r="L32" s="87"/>
      <c r="O32" s="167"/>
      <c r="P32" s="20" t="s">
        <v>39</v>
      </c>
      <c r="Q32" s="17" t="s">
        <v>43</v>
      </c>
    </row>
    <row r="33" spans="1:17" ht="29.25" customHeight="1" x14ac:dyDescent="0.25">
      <c r="A33" s="78">
        <v>41565</v>
      </c>
      <c r="B33" s="79">
        <v>8</v>
      </c>
      <c r="C33" s="80" t="s">
        <v>110</v>
      </c>
      <c r="D33" s="81"/>
      <c r="E33" s="86"/>
      <c r="F33" s="86"/>
      <c r="G33" s="86"/>
      <c r="H33" s="86"/>
      <c r="I33" s="86"/>
      <c r="J33" s="86"/>
      <c r="K33" s="86"/>
      <c r="L33" s="87"/>
      <c r="O33" s="167"/>
      <c r="P33" s="20" t="s">
        <v>94</v>
      </c>
      <c r="Q33" s="17" t="s">
        <v>95</v>
      </c>
    </row>
    <row r="34" spans="1:17" ht="29.25" customHeight="1" x14ac:dyDescent="0.25">
      <c r="A34" s="78">
        <v>41568</v>
      </c>
      <c r="B34" s="79">
        <v>8</v>
      </c>
      <c r="C34" s="80" t="s">
        <v>43</v>
      </c>
      <c r="D34" s="81" t="s">
        <v>130</v>
      </c>
      <c r="E34" s="86"/>
      <c r="F34" s="86"/>
      <c r="G34" s="86"/>
      <c r="H34" s="86"/>
      <c r="I34" s="86"/>
      <c r="J34" s="86"/>
      <c r="K34" s="86"/>
      <c r="L34" s="87"/>
      <c r="O34" s="167"/>
      <c r="P34" s="20" t="s">
        <v>40</v>
      </c>
      <c r="Q34" s="17" t="s">
        <v>44</v>
      </c>
    </row>
    <row r="35" spans="1:17" ht="29.25" customHeight="1" x14ac:dyDescent="0.25">
      <c r="A35" s="78">
        <v>41569</v>
      </c>
      <c r="B35" s="79">
        <v>8</v>
      </c>
      <c r="C35" s="80" t="s">
        <v>26</v>
      </c>
      <c r="D35" s="81"/>
      <c r="E35" s="86"/>
      <c r="F35" s="86"/>
      <c r="G35" s="86"/>
      <c r="H35" s="86"/>
      <c r="I35" s="86"/>
      <c r="J35" s="86"/>
      <c r="K35" s="86"/>
      <c r="L35" s="87"/>
      <c r="O35" s="167"/>
      <c r="P35" s="20" t="s">
        <v>96</v>
      </c>
      <c r="Q35" s="17" t="s">
        <v>45</v>
      </c>
    </row>
    <row r="36" spans="1:17" ht="29.25" customHeight="1" x14ac:dyDescent="0.25">
      <c r="A36" s="78">
        <v>41570</v>
      </c>
      <c r="B36" s="79">
        <v>8</v>
      </c>
      <c r="C36" s="80" t="s">
        <v>111</v>
      </c>
      <c r="D36" s="81"/>
      <c r="E36" s="86"/>
      <c r="F36" s="86"/>
      <c r="G36" s="86"/>
      <c r="H36" s="86"/>
      <c r="I36" s="86"/>
      <c r="J36" s="86"/>
      <c r="K36" s="86"/>
      <c r="L36" s="87"/>
      <c r="O36" s="167"/>
      <c r="P36" s="20" t="s">
        <v>97</v>
      </c>
      <c r="Q36" s="17" t="s">
        <v>46</v>
      </c>
    </row>
    <row r="37" spans="1:17" ht="29.25" customHeight="1" x14ac:dyDescent="0.25">
      <c r="A37" s="78">
        <v>41571</v>
      </c>
      <c r="B37" s="79">
        <v>8</v>
      </c>
      <c r="C37" s="80" t="s">
        <v>27</v>
      </c>
      <c r="D37" s="81"/>
      <c r="E37" s="86"/>
      <c r="F37" s="86"/>
      <c r="G37" s="86"/>
      <c r="H37" s="86"/>
      <c r="I37" s="86"/>
      <c r="J37" s="86"/>
      <c r="K37" s="86"/>
      <c r="L37" s="87"/>
      <c r="O37" s="167"/>
      <c r="P37" s="20" t="s">
        <v>98</v>
      </c>
      <c r="Q37" s="17" t="s">
        <v>47</v>
      </c>
    </row>
    <row r="38" spans="1:17" ht="29.25" customHeight="1" x14ac:dyDescent="0.25">
      <c r="A38" s="78">
        <v>41572</v>
      </c>
      <c r="B38" s="79">
        <v>8</v>
      </c>
      <c r="C38" s="80" t="s">
        <v>43</v>
      </c>
      <c r="D38" s="81" t="s">
        <v>130</v>
      </c>
      <c r="E38" s="86"/>
      <c r="F38" s="86"/>
      <c r="G38" s="86"/>
      <c r="H38" s="86"/>
      <c r="I38" s="86"/>
      <c r="J38" s="86"/>
      <c r="K38" s="86"/>
      <c r="L38" s="87"/>
      <c r="O38" s="167"/>
      <c r="P38" s="21" t="s">
        <v>86</v>
      </c>
      <c r="Q38" s="17" t="s">
        <v>48</v>
      </c>
    </row>
    <row r="39" spans="1:17" ht="29.25" customHeight="1" x14ac:dyDescent="0.25">
      <c r="A39" s="78">
        <v>41575</v>
      </c>
      <c r="B39" s="79">
        <v>8</v>
      </c>
      <c r="C39" s="80" t="s">
        <v>115</v>
      </c>
      <c r="D39" s="81"/>
      <c r="E39" s="86"/>
      <c r="F39" s="86"/>
      <c r="G39" s="86"/>
      <c r="H39" s="86"/>
      <c r="I39" s="86"/>
      <c r="J39" s="86"/>
      <c r="K39" s="86"/>
      <c r="L39" s="87"/>
      <c r="O39" s="167"/>
      <c r="P39" s="20" t="s">
        <v>99</v>
      </c>
      <c r="Q39" s="17" t="s">
        <v>49</v>
      </c>
    </row>
    <row r="40" spans="1:17" ht="29.25" customHeight="1" x14ac:dyDescent="0.25">
      <c r="A40" s="78">
        <v>41576</v>
      </c>
      <c r="B40" s="79">
        <v>8</v>
      </c>
      <c r="C40" s="80" t="s">
        <v>66</v>
      </c>
      <c r="D40" s="81" t="s">
        <v>128</v>
      </c>
      <c r="E40" s="86"/>
      <c r="F40" s="86"/>
      <c r="G40" s="86"/>
      <c r="H40" s="86"/>
      <c r="I40" s="86"/>
      <c r="J40" s="86"/>
      <c r="K40" s="86"/>
      <c r="L40" s="87"/>
      <c r="O40" s="167"/>
      <c r="P40" s="20" t="s">
        <v>36</v>
      </c>
      <c r="Q40" s="17" t="s">
        <v>108</v>
      </c>
    </row>
    <row r="41" spans="1:17" ht="52.5" customHeight="1" x14ac:dyDescent="0.25">
      <c r="A41" s="78">
        <v>41577</v>
      </c>
      <c r="B41" s="79">
        <v>8</v>
      </c>
      <c r="C41" s="80" t="s">
        <v>125</v>
      </c>
      <c r="D41" s="81"/>
      <c r="E41" s="86"/>
      <c r="F41" s="86"/>
      <c r="G41" s="86"/>
      <c r="H41" s="86"/>
      <c r="I41" s="86"/>
      <c r="J41" s="86"/>
      <c r="K41" s="86"/>
      <c r="L41" s="87"/>
      <c r="O41" s="167"/>
      <c r="P41" s="20" t="s">
        <v>107</v>
      </c>
      <c r="Q41" s="17" t="s">
        <v>109</v>
      </c>
    </row>
    <row r="42" spans="1:17" ht="29.25" customHeight="1" thickBot="1" x14ac:dyDescent="0.3">
      <c r="A42" s="82">
        <v>41578</v>
      </c>
      <c r="B42" s="83">
        <v>8</v>
      </c>
      <c r="C42" s="80" t="s">
        <v>66</v>
      </c>
      <c r="D42" s="81" t="s">
        <v>128</v>
      </c>
      <c r="E42" s="141"/>
      <c r="F42" s="141"/>
      <c r="G42" s="141"/>
      <c r="H42" s="141"/>
      <c r="I42" s="141"/>
      <c r="J42" s="141"/>
      <c r="K42" s="141"/>
      <c r="L42" s="142"/>
      <c r="O42" s="167"/>
      <c r="P42" s="20" t="s">
        <v>87</v>
      </c>
      <c r="Q42" s="17" t="s">
        <v>100</v>
      </c>
    </row>
    <row r="43" spans="1:17" ht="51.75" customHeight="1" thickTop="1" thickBot="1" x14ac:dyDescent="0.3">
      <c r="A43" s="48" t="s">
        <v>141</v>
      </c>
      <c r="B43" s="49">
        <f>SUM(B19:B42)</f>
        <v>184</v>
      </c>
      <c r="C43" s="50"/>
      <c r="D43" s="51"/>
      <c r="E43" s="139"/>
      <c r="F43" s="139"/>
      <c r="G43" s="139"/>
      <c r="H43" s="139"/>
      <c r="I43" s="139"/>
      <c r="J43" s="139"/>
      <c r="K43" s="139"/>
      <c r="L43" s="140"/>
      <c r="O43" s="167"/>
      <c r="P43" s="20" t="s">
        <v>88</v>
      </c>
      <c r="Q43" s="17" t="s">
        <v>101</v>
      </c>
    </row>
    <row r="44" spans="1:17" ht="21.75" customHeight="1" x14ac:dyDescent="0.25">
      <c r="O44" s="167"/>
      <c r="P44" s="20" t="s">
        <v>89</v>
      </c>
      <c r="Q44" s="17" t="s">
        <v>102</v>
      </c>
    </row>
    <row r="45" spans="1:17" ht="21.75" customHeight="1" x14ac:dyDescent="0.25">
      <c r="A45" s="2"/>
      <c r="B45" s="2"/>
      <c r="C45" s="2"/>
      <c r="D45" s="2"/>
      <c r="E45" s="2"/>
      <c r="F45" s="2"/>
      <c r="G45" s="2"/>
      <c r="H45" s="2"/>
      <c r="I45" s="13"/>
      <c r="J45" s="5"/>
      <c r="K45" s="5"/>
      <c r="L45" s="5"/>
      <c r="O45" s="167"/>
      <c r="P45" s="20" t="s">
        <v>90</v>
      </c>
      <c r="Q45" s="17" t="s">
        <v>103</v>
      </c>
    </row>
    <row r="46" spans="1:17" ht="21.75" customHeight="1" thickBot="1" x14ac:dyDescent="0.3">
      <c r="A46" s="2"/>
      <c r="B46" s="2"/>
      <c r="C46" s="2"/>
      <c r="D46" s="2"/>
      <c r="E46" s="2"/>
      <c r="F46" s="2"/>
      <c r="G46" s="2"/>
      <c r="H46" s="2"/>
      <c r="I46" s="13"/>
      <c r="J46" s="5"/>
      <c r="K46" s="5"/>
      <c r="L46" s="5"/>
      <c r="O46" s="167"/>
      <c r="P46" s="20" t="s">
        <v>91</v>
      </c>
      <c r="Q46" s="17" t="s">
        <v>104</v>
      </c>
    </row>
    <row r="47" spans="1:17" ht="57" customHeight="1" thickBot="1" x14ac:dyDescent="0.3">
      <c r="A47" s="37" t="s">
        <v>142</v>
      </c>
      <c r="B47" s="143" t="s">
        <v>143</v>
      </c>
      <c r="C47" s="144"/>
      <c r="D47" s="144"/>
      <c r="E47" s="144"/>
      <c r="F47" s="144"/>
      <c r="G47" s="144"/>
      <c r="H47" s="145"/>
      <c r="I47" s="201" t="s">
        <v>163</v>
      </c>
      <c r="J47" s="202"/>
      <c r="K47" s="203" t="s">
        <v>144</v>
      </c>
      <c r="L47" s="204"/>
      <c r="O47" s="167"/>
      <c r="P47" s="20" t="s">
        <v>92</v>
      </c>
      <c r="Q47" s="17" t="s">
        <v>105</v>
      </c>
    </row>
    <row r="48" spans="1:17" ht="36" customHeight="1" thickBot="1" x14ac:dyDescent="0.3">
      <c r="A48" s="105" t="s">
        <v>127</v>
      </c>
      <c r="B48" s="113" t="s">
        <v>6</v>
      </c>
      <c r="C48" s="114"/>
      <c r="D48" s="115"/>
      <c r="E48" s="125" t="s">
        <v>14</v>
      </c>
      <c r="F48" s="126"/>
      <c r="G48" s="126"/>
      <c r="H48" s="127"/>
      <c r="I48" s="205">
        <f>SUMIF($D$19:$D$42,P65,$B$19:$B$42)</f>
        <v>44</v>
      </c>
      <c r="J48" s="206"/>
      <c r="K48" s="223">
        <f>FLOOR((I48/$G$79),0.0001)</f>
        <v>0.39280000000000004</v>
      </c>
      <c r="L48" s="224"/>
      <c r="O48" s="167"/>
      <c r="P48" s="20" t="s">
        <v>93</v>
      </c>
      <c r="Q48" s="17" t="s">
        <v>106</v>
      </c>
    </row>
    <row r="49" spans="1:17" ht="21.75" customHeight="1" thickBot="1" x14ac:dyDescent="0.3">
      <c r="A49" s="106"/>
      <c r="B49" s="116" t="s">
        <v>21</v>
      </c>
      <c r="C49" s="117"/>
      <c r="D49" s="118"/>
      <c r="E49" s="128" t="s">
        <v>22</v>
      </c>
      <c r="F49" s="129"/>
      <c r="G49" s="129"/>
      <c r="H49" s="130"/>
      <c r="I49" s="205"/>
      <c r="J49" s="206"/>
      <c r="K49" s="223"/>
      <c r="L49" s="224"/>
      <c r="O49" s="167"/>
      <c r="P49" s="20" t="s">
        <v>64</v>
      </c>
      <c r="Q49" s="17" t="s">
        <v>64</v>
      </c>
    </row>
    <row r="50" spans="1:17" ht="21.75" customHeight="1" thickBot="1" x14ac:dyDescent="0.3">
      <c r="A50" s="106"/>
      <c r="B50" s="116" t="s">
        <v>8</v>
      </c>
      <c r="C50" s="117"/>
      <c r="D50" s="118"/>
      <c r="E50" s="128"/>
      <c r="F50" s="129"/>
      <c r="G50" s="129"/>
      <c r="H50" s="130"/>
      <c r="I50" s="205"/>
      <c r="J50" s="206"/>
      <c r="K50" s="223"/>
      <c r="L50" s="224"/>
      <c r="O50" s="185"/>
      <c r="P50" s="25" t="s">
        <v>65</v>
      </c>
      <c r="Q50" s="26" t="s">
        <v>65</v>
      </c>
    </row>
    <row r="51" spans="1:17" ht="41.25" customHeight="1" thickBot="1" x14ac:dyDescent="0.3">
      <c r="A51" s="107"/>
      <c r="B51" s="119" t="s">
        <v>9</v>
      </c>
      <c r="C51" s="120"/>
      <c r="D51" s="121"/>
      <c r="E51" s="131"/>
      <c r="F51" s="132"/>
      <c r="G51" s="132"/>
      <c r="H51" s="133"/>
      <c r="I51" s="205"/>
      <c r="J51" s="206"/>
      <c r="K51" s="223"/>
      <c r="L51" s="224"/>
      <c r="O51" s="33"/>
      <c r="P51" s="16"/>
      <c r="Q51" s="16"/>
    </row>
    <row r="52" spans="1:17" ht="36" customHeight="1" thickBot="1" x14ac:dyDescent="0.3">
      <c r="A52" s="108" t="s">
        <v>128</v>
      </c>
      <c r="B52" s="122" t="s">
        <v>6</v>
      </c>
      <c r="C52" s="123"/>
      <c r="D52" s="124"/>
      <c r="E52" s="125" t="s">
        <v>71</v>
      </c>
      <c r="F52" s="126"/>
      <c r="G52" s="126"/>
      <c r="H52" s="127"/>
      <c r="I52" s="205">
        <f>SUMIF($D$19:$D$42,P66,$B$19:$B$42)</f>
        <v>32</v>
      </c>
      <c r="J52" s="206"/>
      <c r="K52" s="223">
        <f>FLOOR((I52/$G$79),0.0001)</f>
        <v>0.28570000000000001</v>
      </c>
      <c r="L52" s="224"/>
      <c r="O52" s="71"/>
      <c r="P52" s="14"/>
      <c r="Q52" s="15"/>
    </row>
    <row r="53" spans="1:17" ht="21.75" customHeight="1" thickBot="1" x14ac:dyDescent="0.3">
      <c r="A53" s="109"/>
      <c r="B53" s="116" t="s">
        <v>21</v>
      </c>
      <c r="C53" s="117"/>
      <c r="D53" s="118"/>
      <c r="E53" s="128" t="s">
        <v>66</v>
      </c>
      <c r="F53" s="129"/>
      <c r="G53" s="129"/>
      <c r="H53" s="130"/>
      <c r="I53" s="205"/>
      <c r="J53" s="206"/>
      <c r="K53" s="223"/>
      <c r="L53" s="224"/>
      <c r="O53" s="71"/>
      <c r="P53" s="14"/>
      <c r="Q53" s="15"/>
    </row>
    <row r="54" spans="1:17" ht="21.75" customHeight="1" thickBot="1" x14ac:dyDescent="0.3">
      <c r="A54" s="109"/>
      <c r="B54" s="116" t="s">
        <v>8</v>
      </c>
      <c r="C54" s="117"/>
      <c r="D54" s="118"/>
      <c r="E54" s="128"/>
      <c r="F54" s="129"/>
      <c r="G54" s="129"/>
      <c r="H54" s="130"/>
      <c r="I54" s="205"/>
      <c r="J54" s="206"/>
      <c r="K54" s="223"/>
      <c r="L54" s="224"/>
      <c r="O54" s="71"/>
      <c r="P54" s="14"/>
      <c r="Q54" s="15"/>
    </row>
    <row r="55" spans="1:17" ht="41.25" customHeight="1" thickBot="1" x14ac:dyDescent="0.3">
      <c r="A55" s="110"/>
      <c r="B55" s="146" t="s">
        <v>9</v>
      </c>
      <c r="C55" s="147"/>
      <c r="D55" s="148"/>
      <c r="E55" s="131"/>
      <c r="F55" s="132"/>
      <c r="G55" s="132"/>
      <c r="H55" s="133"/>
      <c r="I55" s="205"/>
      <c r="J55" s="206"/>
      <c r="K55" s="223"/>
      <c r="L55" s="224"/>
      <c r="O55" s="71"/>
      <c r="P55" s="14"/>
      <c r="Q55" s="15"/>
    </row>
    <row r="56" spans="1:17" ht="36" customHeight="1" x14ac:dyDescent="0.25">
      <c r="A56" s="111" t="s">
        <v>129</v>
      </c>
      <c r="B56" s="149" t="s">
        <v>6</v>
      </c>
      <c r="C56" s="150"/>
      <c r="D56" s="151"/>
      <c r="E56" s="125" t="s">
        <v>11</v>
      </c>
      <c r="F56" s="126"/>
      <c r="G56" s="126"/>
      <c r="H56" s="127"/>
      <c r="I56" s="207">
        <f>SUMIF($D$19:$D$42,P67,$B$19:$B$42)</f>
        <v>4</v>
      </c>
      <c r="J56" s="208"/>
      <c r="K56" s="225">
        <f>FLOOR((I56/$G$79),0.0001)</f>
        <v>3.5700000000000003E-2</v>
      </c>
      <c r="L56" s="226"/>
      <c r="O56" s="71"/>
      <c r="P56" s="14"/>
      <c r="Q56" s="15"/>
    </row>
    <row r="57" spans="1:17" ht="21.75" customHeight="1" x14ac:dyDescent="0.25">
      <c r="A57" s="109"/>
      <c r="B57" s="116" t="s">
        <v>21</v>
      </c>
      <c r="C57" s="117"/>
      <c r="D57" s="118"/>
      <c r="E57" s="128" t="s">
        <v>10</v>
      </c>
      <c r="F57" s="129"/>
      <c r="G57" s="129"/>
      <c r="H57" s="130"/>
      <c r="I57" s="209"/>
      <c r="J57" s="210"/>
      <c r="K57" s="227"/>
      <c r="L57" s="228"/>
      <c r="O57" s="71"/>
      <c r="P57" s="14"/>
      <c r="Q57" s="15"/>
    </row>
    <row r="58" spans="1:17" ht="21.75" customHeight="1" x14ac:dyDescent="0.25">
      <c r="A58" s="109"/>
      <c r="B58" s="116" t="s">
        <v>8</v>
      </c>
      <c r="C58" s="117"/>
      <c r="D58" s="118"/>
      <c r="E58" s="128"/>
      <c r="F58" s="129"/>
      <c r="G58" s="129"/>
      <c r="H58" s="130"/>
      <c r="I58" s="209"/>
      <c r="J58" s="210"/>
      <c r="K58" s="227"/>
      <c r="L58" s="228"/>
      <c r="O58" s="71"/>
      <c r="P58" s="14"/>
      <c r="Q58" s="15"/>
    </row>
    <row r="59" spans="1:17" ht="41.25" customHeight="1" thickBot="1" x14ac:dyDescent="0.3">
      <c r="A59" s="112"/>
      <c r="B59" s="119" t="s">
        <v>9</v>
      </c>
      <c r="C59" s="120"/>
      <c r="D59" s="121"/>
      <c r="E59" s="169"/>
      <c r="F59" s="170"/>
      <c r="G59" s="170"/>
      <c r="H59" s="171"/>
      <c r="I59" s="211"/>
      <c r="J59" s="212"/>
      <c r="K59" s="229"/>
      <c r="L59" s="230"/>
      <c r="O59" s="71"/>
      <c r="P59" s="14"/>
      <c r="Q59" s="15"/>
    </row>
    <row r="60" spans="1:17" ht="36" customHeight="1" x14ac:dyDescent="0.25">
      <c r="A60" s="108" t="s">
        <v>130</v>
      </c>
      <c r="B60" s="122" t="s">
        <v>6</v>
      </c>
      <c r="C60" s="123"/>
      <c r="D60" s="124"/>
      <c r="E60" s="125" t="s">
        <v>39</v>
      </c>
      <c r="F60" s="126"/>
      <c r="G60" s="126"/>
      <c r="H60" s="127"/>
      <c r="I60" s="213">
        <f>SUMIF($D$19:$D$42,P68,$B$19:$B$42)</f>
        <v>32</v>
      </c>
      <c r="J60" s="214"/>
      <c r="K60" s="231">
        <f>FLOOR((I60/$G$79),0.0001)</f>
        <v>0.28570000000000001</v>
      </c>
      <c r="L60" s="232"/>
      <c r="O60" s="71"/>
    </row>
    <row r="61" spans="1:17" ht="21.75" customHeight="1" x14ac:dyDescent="0.25">
      <c r="A61" s="109"/>
      <c r="B61" s="116" t="s">
        <v>21</v>
      </c>
      <c r="C61" s="117"/>
      <c r="D61" s="118"/>
      <c r="E61" s="128" t="s">
        <v>43</v>
      </c>
      <c r="F61" s="129"/>
      <c r="G61" s="129"/>
      <c r="H61" s="130"/>
      <c r="I61" s="209"/>
      <c r="J61" s="210"/>
      <c r="K61" s="227"/>
      <c r="L61" s="228"/>
      <c r="O61" s="33"/>
    </row>
    <row r="62" spans="1:17" ht="21.75" customHeight="1" x14ac:dyDescent="0.25">
      <c r="A62" s="109"/>
      <c r="B62" s="116" t="s">
        <v>8</v>
      </c>
      <c r="C62" s="117"/>
      <c r="D62" s="118"/>
      <c r="E62" s="128"/>
      <c r="F62" s="129"/>
      <c r="G62" s="129"/>
      <c r="H62" s="130"/>
      <c r="I62" s="209"/>
      <c r="J62" s="210"/>
      <c r="K62" s="227"/>
      <c r="L62" s="228"/>
      <c r="O62" s="33"/>
    </row>
    <row r="63" spans="1:17" ht="41.25" customHeight="1" thickBot="1" x14ac:dyDescent="0.3">
      <c r="A63" s="110"/>
      <c r="B63" s="146" t="s">
        <v>9</v>
      </c>
      <c r="C63" s="147"/>
      <c r="D63" s="148"/>
      <c r="E63" s="131"/>
      <c r="F63" s="132"/>
      <c r="G63" s="132"/>
      <c r="H63" s="133"/>
      <c r="I63" s="215"/>
      <c r="J63" s="216"/>
      <c r="K63" s="233"/>
      <c r="L63" s="234"/>
      <c r="O63" s="33"/>
    </row>
    <row r="64" spans="1:17" s="3" customFormat="1" ht="34.5" customHeight="1" thickBot="1" x14ac:dyDescent="0.3">
      <c r="A64" s="47" t="s">
        <v>131</v>
      </c>
      <c r="B64" s="172" t="s">
        <v>124</v>
      </c>
      <c r="C64" s="173"/>
      <c r="D64" s="173"/>
      <c r="E64" s="173"/>
      <c r="F64" s="173"/>
      <c r="G64" s="173"/>
      <c r="H64" s="174"/>
      <c r="I64" s="217">
        <f>SUMIF($D$19:$D$42,P69,$B$19:$B$42)</f>
        <v>0</v>
      </c>
      <c r="J64" s="218"/>
      <c r="K64" s="235">
        <f>(100%-(FLOOR((I64/$G$79),0.0001)+SUM(K48:K63)))+(FLOOR((I64/$G$79),0.0001))</f>
        <v>9.9999999999988987E-5</v>
      </c>
      <c r="L64" s="236"/>
      <c r="O64" s="33"/>
      <c r="P64" s="66" t="s">
        <v>24</v>
      </c>
      <c r="Q64" s="7"/>
    </row>
    <row r="65" spans="1:17" ht="30.75" customHeight="1" thickTop="1" x14ac:dyDescent="0.25">
      <c r="A65" s="175" t="s">
        <v>164</v>
      </c>
      <c r="B65" s="176"/>
      <c r="C65" s="176"/>
      <c r="D65" s="176"/>
      <c r="E65" s="176"/>
      <c r="F65" s="176"/>
      <c r="G65" s="176"/>
      <c r="H65" s="177"/>
      <c r="I65" s="219">
        <f>SUM(I48:I63)</f>
        <v>112</v>
      </c>
      <c r="J65" s="220"/>
      <c r="K65" s="237">
        <f>SUM(K48:K63)</f>
        <v>0.99990000000000001</v>
      </c>
      <c r="L65" s="238"/>
      <c r="O65" s="33"/>
      <c r="P65" s="67" t="s">
        <v>127</v>
      </c>
    </row>
    <row r="66" spans="1:17" ht="30.75" customHeight="1" thickBot="1" x14ac:dyDescent="0.3">
      <c r="A66" s="178" t="s">
        <v>165</v>
      </c>
      <c r="B66" s="179"/>
      <c r="C66" s="179"/>
      <c r="D66" s="179"/>
      <c r="E66" s="179"/>
      <c r="F66" s="179"/>
      <c r="G66" s="179"/>
      <c r="H66" s="180"/>
      <c r="I66" s="221">
        <f>SUM(I48:I64)</f>
        <v>112</v>
      </c>
      <c r="J66" s="222"/>
      <c r="K66" s="164">
        <f>SUM(K48:K64)</f>
        <v>1</v>
      </c>
      <c r="L66" s="165"/>
      <c r="O66" s="33"/>
      <c r="P66" s="68" t="s">
        <v>128</v>
      </c>
    </row>
    <row r="67" spans="1:17" ht="26.25" customHeight="1" x14ac:dyDescent="0.25">
      <c r="O67" s="33"/>
      <c r="P67" s="68" t="s">
        <v>129</v>
      </c>
    </row>
    <row r="68" spans="1:17" ht="26.25" customHeight="1" x14ac:dyDescent="0.25">
      <c r="A68" s="200" t="s">
        <v>145</v>
      </c>
      <c r="B68" s="200"/>
      <c r="C68" s="200"/>
      <c r="D68" s="200"/>
      <c r="E68" s="200"/>
      <c r="F68" s="200"/>
      <c r="G68" s="200"/>
      <c r="H68" s="5"/>
      <c r="I68" s="5"/>
      <c r="J68" s="5"/>
      <c r="K68" s="5"/>
      <c r="L68" s="5"/>
      <c r="O68" s="33"/>
      <c r="P68" s="68" t="s">
        <v>130</v>
      </c>
    </row>
    <row r="69" spans="1:17" ht="23.25" customHeight="1" x14ac:dyDescent="0.25">
      <c r="A69" s="104" t="s">
        <v>117</v>
      </c>
      <c r="B69" s="104"/>
      <c r="C69" s="104"/>
      <c r="D69" s="104"/>
      <c r="E69" s="104"/>
      <c r="F69" s="104"/>
      <c r="G69" s="52">
        <f>SUMIF($C$19:$C$42,P123,$B$19:$B$42)</f>
        <v>8</v>
      </c>
      <c r="H69" s="4"/>
      <c r="O69" s="33"/>
      <c r="P69" s="69" t="s">
        <v>131</v>
      </c>
    </row>
    <row r="70" spans="1:17" ht="23.25" customHeight="1" thickBot="1" x14ac:dyDescent="0.3">
      <c r="A70" s="104" t="s">
        <v>118</v>
      </c>
      <c r="B70" s="104"/>
      <c r="C70" s="104"/>
      <c r="D70" s="104"/>
      <c r="E70" s="104"/>
      <c r="F70" s="104"/>
      <c r="G70" s="53">
        <f>SUMIF($C$19:$C$42,P125,$B$19:$B$42)</f>
        <v>24</v>
      </c>
      <c r="H70" s="32"/>
      <c r="I70" s="11"/>
      <c r="J70" s="2"/>
      <c r="K70" s="10"/>
      <c r="L70" s="10"/>
      <c r="O70" s="33"/>
      <c r="P70" s="70"/>
    </row>
    <row r="71" spans="1:17" ht="23.25" customHeight="1" x14ac:dyDescent="0.25">
      <c r="A71" s="104" t="s">
        <v>119</v>
      </c>
      <c r="B71" s="104"/>
      <c r="C71" s="104"/>
      <c r="D71" s="104"/>
      <c r="E71" s="104"/>
      <c r="F71" s="104"/>
      <c r="G71" s="53">
        <f>SUMIF($C$19:$C$42,P124,$B$19:$B$42)</f>
        <v>16</v>
      </c>
      <c r="H71" s="32"/>
      <c r="I71" s="32"/>
      <c r="J71" s="28"/>
      <c r="K71" s="31"/>
      <c r="L71" s="31"/>
      <c r="O71" s="33"/>
    </row>
    <row r="72" spans="1:17" ht="32.25" customHeight="1" thickBot="1" x14ac:dyDescent="0.3">
      <c r="A72" s="104" t="s">
        <v>120</v>
      </c>
      <c r="B72" s="104"/>
      <c r="C72" s="104"/>
      <c r="D72" s="104"/>
      <c r="E72" s="104"/>
      <c r="F72" s="104"/>
      <c r="G72" s="53">
        <f>SUMIF($C$19:$C$42,P122,$B$19:$B$42)</f>
        <v>8</v>
      </c>
      <c r="H72" s="32"/>
      <c r="I72" s="11"/>
      <c r="J72" s="2"/>
      <c r="K72" s="10"/>
      <c r="L72" s="10"/>
      <c r="O72" s="33"/>
      <c r="P72" s="77"/>
    </row>
    <row r="73" spans="1:17" ht="32.25" customHeight="1" thickBot="1" x14ac:dyDescent="0.3">
      <c r="A73" s="104" t="s">
        <v>121</v>
      </c>
      <c r="B73" s="104"/>
      <c r="C73" s="104"/>
      <c r="D73" s="104"/>
      <c r="E73" s="104"/>
      <c r="F73" s="104"/>
      <c r="G73" s="53">
        <f>SUMIF($C$19:$C$42,P121,$B$19:$B$42)</f>
        <v>8</v>
      </c>
      <c r="H73" s="32"/>
      <c r="I73" s="32"/>
      <c r="J73" s="28"/>
      <c r="K73" s="31"/>
      <c r="L73" s="31"/>
      <c r="O73" s="197" t="s">
        <v>123</v>
      </c>
      <c r="P73" s="198"/>
    </row>
    <row r="74" spans="1:17" s="6" customFormat="1" ht="32.25" customHeight="1" thickTop="1" x14ac:dyDescent="0.25">
      <c r="A74" s="104" t="s">
        <v>126</v>
      </c>
      <c r="B74" s="104"/>
      <c r="C74" s="104"/>
      <c r="D74" s="104"/>
      <c r="E74" s="104"/>
      <c r="F74" s="104"/>
      <c r="G74" s="53">
        <f>SUMIF($C$19:$C$42,P126,$B$19:$B$42)</f>
        <v>8</v>
      </c>
      <c r="H74" s="32"/>
      <c r="I74" s="32"/>
      <c r="J74" s="28"/>
      <c r="K74" s="31"/>
      <c r="L74" s="31"/>
      <c r="O74" s="196" t="s">
        <v>112</v>
      </c>
      <c r="P74" s="35" t="str">
        <f t="shared" ref="P74:P91" si="0">Q5</f>
        <v>OP PIK</v>
      </c>
      <c r="Q74" s="7"/>
    </row>
    <row r="75" spans="1:17" s="6" customFormat="1" ht="32.25" customHeight="1" x14ac:dyDescent="0.25">
      <c r="A75" s="199" t="s">
        <v>146</v>
      </c>
      <c r="B75" s="199"/>
      <c r="C75" s="199"/>
      <c r="D75" s="199"/>
      <c r="E75" s="199"/>
      <c r="F75" s="199"/>
      <c r="G75" s="36">
        <f>SUM(G69:G74)</f>
        <v>72</v>
      </c>
      <c r="H75" s="32"/>
      <c r="I75" s="32"/>
      <c r="J75" s="28"/>
      <c r="K75" s="31"/>
      <c r="L75" s="31"/>
      <c r="O75" s="196"/>
      <c r="P75" s="29" t="str">
        <f t="shared" si="0"/>
        <v>OP VVV</v>
      </c>
      <c r="Q75" s="7"/>
    </row>
    <row r="76" spans="1:17" ht="32.25" customHeight="1" x14ac:dyDescent="0.25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O76" s="196"/>
      <c r="P76" s="29" t="str">
        <f t="shared" si="0"/>
        <v>OPZ</v>
      </c>
    </row>
    <row r="77" spans="1:17" ht="32.25" customHeight="1" x14ac:dyDescent="0.25">
      <c r="A77" s="182" t="s">
        <v>147</v>
      </c>
      <c r="B77" s="182"/>
      <c r="C77" s="182"/>
      <c r="D77" s="182"/>
      <c r="E77" s="182"/>
      <c r="F77" s="182"/>
      <c r="G77" s="84">
        <v>184</v>
      </c>
      <c r="H77" s="54"/>
      <c r="I77" s="40"/>
      <c r="J77" s="40"/>
      <c r="K77" s="40"/>
      <c r="L77" s="40"/>
      <c r="O77" s="196"/>
      <c r="P77" s="29" t="str">
        <f t="shared" si="0"/>
        <v>OPD (14-20)</v>
      </c>
    </row>
    <row r="78" spans="1:17" ht="42" customHeight="1" x14ac:dyDescent="0.25">
      <c r="A78" s="182" t="s">
        <v>148</v>
      </c>
      <c r="B78" s="182"/>
      <c r="C78" s="182"/>
      <c r="D78" s="182"/>
      <c r="E78" s="182"/>
      <c r="F78" s="182"/>
      <c r="G78" s="55">
        <f>G77*E11</f>
        <v>184</v>
      </c>
      <c r="H78" s="54"/>
      <c r="I78" s="40"/>
      <c r="J78" s="40"/>
      <c r="K78" s="40"/>
      <c r="L78" s="40"/>
      <c r="O78" s="196"/>
      <c r="P78" s="29" t="str">
        <f t="shared" si="0"/>
        <v>OP ŽP (14-20)</v>
      </c>
      <c r="Q78" s="1"/>
    </row>
    <row r="79" spans="1:17" ht="42" customHeight="1" x14ac:dyDescent="0.25">
      <c r="A79" s="116" t="s">
        <v>149</v>
      </c>
      <c r="B79" s="117"/>
      <c r="C79" s="117"/>
      <c r="D79" s="117"/>
      <c r="E79" s="117"/>
      <c r="F79" s="117"/>
      <c r="G79" s="56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7"/>
      <c r="I79" s="40"/>
      <c r="J79" s="40"/>
      <c r="K79" s="40"/>
      <c r="L79" s="40"/>
      <c r="O79" s="196"/>
      <c r="P79" s="29" t="str">
        <f t="shared" si="0"/>
        <v>IROP</v>
      </c>
      <c r="Q79" s="1"/>
    </row>
    <row r="80" spans="1:17" ht="42.75" customHeight="1" x14ac:dyDescent="0.25">
      <c r="A80" s="239" t="s">
        <v>166</v>
      </c>
      <c r="B80" s="240"/>
      <c r="C80" s="240"/>
      <c r="D80" s="240"/>
      <c r="E80" s="240"/>
      <c r="F80" s="240"/>
      <c r="G80" s="58">
        <f>K65</f>
        <v>0.99990000000000001</v>
      </c>
      <c r="H80" s="59"/>
      <c r="I80" s="40"/>
      <c r="J80" s="40"/>
      <c r="K80" s="40"/>
      <c r="L80" s="40"/>
      <c r="O80" s="196"/>
      <c r="P80" s="29" t="str">
        <f t="shared" si="0"/>
        <v>OP PPR</v>
      </c>
      <c r="Q80" s="1"/>
    </row>
    <row r="81" spans="1:17" ht="15.75" x14ac:dyDescent="0.25">
      <c r="A81" s="60"/>
      <c r="B81" s="60"/>
      <c r="C81" s="60"/>
      <c r="D81" s="60"/>
      <c r="E81" s="60"/>
      <c r="F81" s="61"/>
      <c r="G81" s="61"/>
      <c r="H81" s="61"/>
      <c r="I81" s="62"/>
      <c r="J81" s="62"/>
      <c r="K81" s="62"/>
      <c r="L81" s="62"/>
      <c r="O81" s="196"/>
      <c r="P81" s="29" t="str">
        <f t="shared" si="0"/>
        <v>OP TP (14-20)</v>
      </c>
      <c r="Q81" s="1"/>
    </row>
    <row r="82" spans="1:17" ht="42" customHeight="1" x14ac:dyDescent="0.25">
      <c r="A82" s="103" t="s">
        <v>30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O82" s="196"/>
      <c r="P82" s="29" t="str">
        <f t="shared" si="0"/>
        <v>OP Rybářství</v>
      </c>
      <c r="Q82" s="1"/>
    </row>
    <row r="83" spans="1:17" ht="15.75" x14ac:dyDescent="0.25">
      <c r="A83" s="63"/>
      <c r="B83" s="63"/>
      <c r="C83" s="63"/>
      <c r="D83" s="63"/>
      <c r="E83" s="63"/>
      <c r="F83" s="14"/>
      <c r="G83" s="14"/>
      <c r="H83" s="14"/>
      <c r="I83" s="14"/>
      <c r="J83" s="14"/>
      <c r="K83" s="14"/>
      <c r="L83" s="14"/>
      <c r="O83" s="196"/>
      <c r="P83" s="29" t="str">
        <f t="shared" si="0"/>
        <v>PRV (14-20)</v>
      </c>
      <c r="Q83" s="1"/>
    </row>
    <row r="84" spans="1:17" ht="29.25" customHeight="1" x14ac:dyDescent="0.25">
      <c r="A84" s="94" t="s">
        <v>1</v>
      </c>
      <c r="B84" s="95"/>
      <c r="C84" s="95"/>
      <c r="D84" s="95"/>
      <c r="E84" s="96"/>
      <c r="F84" s="97"/>
      <c r="G84" s="98"/>
      <c r="H84" s="14"/>
      <c r="I84" s="99" t="s">
        <v>1</v>
      </c>
      <c r="J84" s="100"/>
      <c r="K84" s="96"/>
      <c r="L84" s="98"/>
      <c r="O84" s="196"/>
      <c r="P84" s="29" t="str">
        <f t="shared" si="0"/>
        <v>OP PS-Po (14-20)</v>
      </c>
      <c r="Q84" s="1"/>
    </row>
    <row r="85" spans="1:17" ht="30" customHeight="1" x14ac:dyDescent="0.25">
      <c r="A85" s="41"/>
      <c r="B85" s="41"/>
      <c r="C85" s="41"/>
      <c r="D85" s="41"/>
      <c r="E85" s="41"/>
      <c r="F85" s="41"/>
      <c r="G85" s="64"/>
      <c r="H85" s="14"/>
      <c r="I85" s="99" t="s">
        <v>150</v>
      </c>
      <c r="J85" s="100"/>
      <c r="K85" s="96"/>
      <c r="L85" s="98"/>
      <c r="O85" s="196"/>
      <c r="P85" s="29" t="str">
        <f t="shared" si="0"/>
        <v>OP PS-Sl (14-20)</v>
      </c>
      <c r="Q85" s="1"/>
    </row>
    <row r="86" spans="1:17" ht="33" customHeight="1" x14ac:dyDescent="0.25">
      <c r="A86" s="65"/>
      <c r="B86" s="65"/>
      <c r="C86" s="65"/>
      <c r="D86" s="65"/>
      <c r="E86" s="65"/>
      <c r="F86" s="65"/>
      <c r="G86" s="15"/>
      <c r="H86" s="14"/>
      <c r="I86" s="99" t="s">
        <v>151</v>
      </c>
      <c r="J86" s="100"/>
      <c r="K86" s="96"/>
      <c r="L86" s="98"/>
      <c r="O86" s="196"/>
      <c r="P86" s="29" t="str">
        <f t="shared" si="0"/>
        <v>OP PS-Ra (14-20)</v>
      </c>
      <c r="Q86" s="1"/>
    </row>
    <row r="87" spans="1:17" ht="48.75" customHeight="1" x14ac:dyDescent="0.25">
      <c r="A87" s="94" t="s">
        <v>2</v>
      </c>
      <c r="B87" s="95"/>
      <c r="C87" s="95"/>
      <c r="D87" s="95"/>
      <c r="E87" s="96"/>
      <c r="F87" s="97"/>
      <c r="G87" s="98"/>
      <c r="H87" s="14"/>
      <c r="I87" s="101" t="s">
        <v>3</v>
      </c>
      <c r="J87" s="102"/>
      <c r="K87" s="96"/>
      <c r="L87" s="98"/>
      <c r="O87" s="196"/>
      <c r="P87" s="29" t="str">
        <f t="shared" si="0"/>
        <v>OP PS-Ba (14-20)</v>
      </c>
      <c r="Q87" s="1"/>
    </row>
    <row r="88" spans="1:17" ht="30.75" customHeight="1" x14ac:dyDescent="0.25">
      <c r="A88" s="40" t="s">
        <v>7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O88" s="196"/>
      <c r="P88" s="29" t="str">
        <f t="shared" si="0"/>
        <v>OP PS-Sa (14-20)</v>
      </c>
      <c r="Q88" s="1"/>
    </row>
    <row r="89" spans="1:17" ht="15" x14ac:dyDescent="0.25">
      <c r="A89" s="186"/>
      <c r="B89" s="187"/>
      <c r="C89" s="38" t="s">
        <v>122</v>
      </c>
      <c r="O89" s="196"/>
      <c r="P89" s="29" t="str">
        <f t="shared" si="0"/>
        <v>OP Central Europe (14-20)</v>
      </c>
      <c r="Q89" s="1"/>
    </row>
    <row r="90" spans="1:17" ht="48.75" customHeight="1" x14ac:dyDescent="0.25">
      <c r="O90" s="196"/>
      <c r="P90" s="29" t="str">
        <f t="shared" si="0"/>
        <v>OP Danube</v>
      </c>
      <c r="Q90" s="1"/>
    </row>
    <row r="91" spans="1:17" ht="44.25" customHeight="1" x14ac:dyDescent="0.25">
      <c r="O91" s="196"/>
      <c r="P91" s="29" t="str">
        <f t="shared" si="0"/>
        <v>OP Meziregionální</v>
      </c>
      <c r="Q91" s="1"/>
    </row>
    <row r="92" spans="1:17" ht="15" x14ac:dyDescent="0.25">
      <c r="O92" s="196"/>
      <c r="P92" s="29" t="str">
        <f t="shared" ref="P92:P119" si="1">Q23</f>
        <v>OP PI</v>
      </c>
      <c r="Q92" s="1"/>
    </row>
    <row r="93" spans="1:17" ht="15" x14ac:dyDescent="0.25">
      <c r="O93" s="196"/>
      <c r="P93" s="29" t="str">
        <f t="shared" si="1"/>
        <v>OP VaVpI</v>
      </c>
      <c r="Q93" s="1"/>
    </row>
    <row r="94" spans="1:17" ht="15" x14ac:dyDescent="0.25">
      <c r="O94" s="196"/>
      <c r="P94" s="29" t="str">
        <f t="shared" si="1"/>
        <v>OP VK</v>
      </c>
      <c r="Q94" s="1"/>
    </row>
    <row r="95" spans="1:17" ht="15" x14ac:dyDescent="0.25">
      <c r="O95" s="196"/>
      <c r="P95" s="29" t="str">
        <f t="shared" si="1"/>
        <v>OP LZZ</v>
      </c>
      <c r="Q95" s="1"/>
    </row>
    <row r="96" spans="1:17" ht="15" x14ac:dyDescent="0.25">
      <c r="O96" s="196"/>
      <c r="P96" s="29" t="str">
        <f t="shared" si="1"/>
        <v>OPD (07-13)</v>
      </c>
      <c r="Q96" s="1"/>
    </row>
    <row r="97" spans="15:17" ht="15" x14ac:dyDescent="0.25">
      <c r="O97" s="196"/>
      <c r="P97" s="29" t="str">
        <f t="shared" si="1"/>
        <v>OP ŽP (07-13)</v>
      </c>
      <c r="Q97" s="1"/>
    </row>
    <row r="98" spans="15:17" ht="15" x14ac:dyDescent="0.25">
      <c r="O98" s="196"/>
      <c r="P98" s="29" t="str">
        <f t="shared" si="1"/>
        <v>IOP</v>
      </c>
      <c r="Q98" s="1"/>
    </row>
    <row r="99" spans="15:17" ht="15" x14ac:dyDescent="0.25">
      <c r="O99" s="196"/>
      <c r="P99" s="29" t="str">
        <f t="shared" si="1"/>
        <v>OP PA</v>
      </c>
      <c r="Q99" s="1"/>
    </row>
    <row r="100" spans="15:17" ht="15" x14ac:dyDescent="0.25">
      <c r="O100" s="196"/>
      <c r="P100" s="29" t="str">
        <f t="shared" si="1"/>
        <v>OP PK</v>
      </c>
      <c r="Q100" s="1"/>
    </row>
    <row r="101" spans="15:17" ht="15" x14ac:dyDescent="0.25">
      <c r="O101" s="196"/>
      <c r="P101" s="29" t="str">
        <f t="shared" si="1"/>
        <v>OP TP (07-13)</v>
      </c>
      <c r="Q101" s="1"/>
    </row>
    <row r="102" spans="15:17" ht="15" x14ac:dyDescent="0.25">
      <c r="O102" s="196"/>
      <c r="P102" s="29" t="str">
        <f t="shared" si="1"/>
        <v>ERF</v>
      </c>
      <c r="Q102" s="1"/>
    </row>
    <row r="103" spans="15:17" ht="15" x14ac:dyDescent="0.25">
      <c r="O103" s="196"/>
      <c r="P103" s="29" t="str">
        <f t="shared" si="1"/>
        <v>PRV (07-13)</v>
      </c>
      <c r="Q103" s="1"/>
    </row>
    <row r="104" spans="15:17" ht="15" x14ac:dyDescent="0.25">
      <c r="O104" s="196"/>
      <c r="P104" s="29" t="str">
        <f t="shared" si="1"/>
        <v>OP PS-Po (07-13)</v>
      </c>
      <c r="Q104" s="1"/>
    </row>
    <row r="105" spans="15:17" ht="15" x14ac:dyDescent="0.25">
      <c r="O105" s="196"/>
      <c r="P105" s="29" t="str">
        <f t="shared" si="1"/>
        <v>OP PS-Sl (07-13)</v>
      </c>
      <c r="Q105" s="3"/>
    </row>
    <row r="106" spans="15:17" ht="15" x14ac:dyDescent="0.25">
      <c r="O106" s="196"/>
      <c r="P106" s="29" t="str">
        <f t="shared" si="1"/>
        <v>OP PS-Ra (07-13)</v>
      </c>
      <c r="Q106" s="1"/>
    </row>
    <row r="107" spans="15:17" ht="15" x14ac:dyDescent="0.25">
      <c r="O107" s="196"/>
      <c r="P107" s="29" t="str">
        <f t="shared" si="1"/>
        <v>OP PS-Ba (07-13)</v>
      </c>
    </row>
    <row r="108" spans="15:17" ht="15" x14ac:dyDescent="0.25">
      <c r="O108" s="196"/>
      <c r="P108" s="29" t="str">
        <f t="shared" si="1"/>
        <v>OP PS-Sa (07-13)</v>
      </c>
    </row>
    <row r="109" spans="15:17" ht="15" x14ac:dyDescent="0.25">
      <c r="O109" s="196"/>
      <c r="P109" s="29" t="str">
        <f t="shared" si="1"/>
        <v>OP NN – CE (07-13)</v>
      </c>
    </row>
    <row r="110" spans="15:17" ht="15" x14ac:dyDescent="0.25">
      <c r="O110" s="196"/>
      <c r="P110" s="29" t="str">
        <f t="shared" si="1"/>
        <v>Interreg IV C</v>
      </c>
    </row>
    <row r="111" spans="15:17" ht="15" x14ac:dyDescent="0.25">
      <c r="O111" s="196"/>
      <c r="P111" s="29" t="str">
        <f t="shared" si="1"/>
        <v>ROP SZ</v>
      </c>
    </row>
    <row r="112" spans="15:17" ht="15" x14ac:dyDescent="0.25">
      <c r="O112" s="196"/>
      <c r="P112" s="29" t="str">
        <f t="shared" si="1"/>
        <v>ROP SV</v>
      </c>
    </row>
    <row r="113" spans="15:17" ht="15" x14ac:dyDescent="0.25">
      <c r="O113" s="196"/>
      <c r="P113" s="29" t="str">
        <f t="shared" si="1"/>
        <v>ROP SČ</v>
      </c>
    </row>
    <row r="114" spans="15:17" ht="15" x14ac:dyDescent="0.25">
      <c r="O114" s="196"/>
      <c r="P114" s="29" t="str">
        <f t="shared" si="1"/>
        <v>ROP JZ</v>
      </c>
      <c r="Q114" s="1"/>
    </row>
    <row r="115" spans="15:17" ht="15" x14ac:dyDescent="0.25">
      <c r="O115" s="196"/>
      <c r="P115" s="29" t="str">
        <f t="shared" si="1"/>
        <v>ROP JV</v>
      </c>
      <c r="Q115" s="6"/>
    </row>
    <row r="116" spans="15:17" ht="15" x14ac:dyDescent="0.25">
      <c r="O116" s="196"/>
      <c r="P116" s="29" t="str">
        <f t="shared" si="1"/>
        <v>ROP MS</v>
      </c>
      <c r="Q116" s="9"/>
    </row>
    <row r="117" spans="15:17" ht="15" x14ac:dyDescent="0.25">
      <c r="O117" s="196"/>
      <c r="P117" s="29" t="str">
        <f t="shared" si="1"/>
        <v>ROP SM</v>
      </c>
    </row>
    <row r="118" spans="15:17" ht="15" x14ac:dyDescent="0.25">
      <c r="O118" s="196"/>
      <c r="P118" s="29" t="str">
        <f t="shared" si="1"/>
        <v>ESPON 2013</v>
      </c>
    </row>
    <row r="119" spans="15:17" ht="15" x14ac:dyDescent="0.25">
      <c r="O119" s="196"/>
      <c r="P119" s="29" t="str">
        <f t="shared" si="1"/>
        <v>INTERA​CT II</v>
      </c>
    </row>
    <row r="120" spans="15:17" ht="15.75" thickBot="1" x14ac:dyDescent="0.3">
      <c r="O120" s="196"/>
      <c r="P120" s="23" t="s">
        <v>25</v>
      </c>
    </row>
    <row r="121" spans="15:17" ht="23.25" customHeight="1" x14ac:dyDescent="0.25">
      <c r="O121" s="193" t="s">
        <v>116</v>
      </c>
      <c r="P121" s="34" t="s">
        <v>110</v>
      </c>
    </row>
    <row r="122" spans="15:17" ht="23.25" customHeight="1" x14ac:dyDescent="0.25">
      <c r="O122" s="194"/>
      <c r="P122" s="29" t="s">
        <v>115</v>
      </c>
    </row>
    <row r="123" spans="15:17" ht="23.25" customHeight="1" x14ac:dyDescent="0.25">
      <c r="O123" s="194"/>
      <c r="P123" s="29" t="s">
        <v>26</v>
      </c>
    </row>
    <row r="124" spans="15:17" ht="23.25" customHeight="1" x14ac:dyDescent="0.25">
      <c r="O124" s="194"/>
      <c r="P124" s="29" t="s">
        <v>111</v>
      </c>
    </row>
    <row r="125" spans="15:17" ht="23.25" customHeight="1" x14ac:dyDescent="0.25">
      <c r="O125" s="194"/>
      <c r="P125" s="29" t="s">
        <v>27</v>
      </c>
    </row>
    <row r="126" spans="15:17" ht="23.25" customHeight="1" thickBot="1" x14ac:dyDescent="0.3">
      <c r="O126" s="195"/>
      <c r="P126" s="30" t="s">
        <v>125</v>
      </c>
    </row>
    <row r="127" spans="15:17" ht="21" customHeight="1" x14ac:dyDescent="0.25"/>
  </sheetData>
  <mergeCells count="133">
    <mergeCell ref="O121:O126"/>
    <mergeCell ref="O74:O120"/>
    <mergeCell ref="O73:P73"/>
    <mergeCell ref="A73:F73"/>
    <mergeCell ref="A71:F71"/>
    <mergeCell ref="A74:F74"/>
    <mergeCell ref="A75:F75"/>
    <mergeCell ref="A68:G68"/>
    <mergeCell ref="I47:J47"/>
    <mergeCell ref="K47:L47"/>
    <mergeCell ref="I48:J51"/>
    <mergeCell ref="I52:J55"/>
    <mergeCell ref="I56:J59"/>
    <mergeCell ref="I60:J63"/>
    <mergeCell ref="I64:J64"/>
    <mergeCell ref="I65:J65"/>
    <mergeCell ref="I66:J66"/>
    <mergeCell ref="K48:L51"/>
    <mergeCell ref="K52:L55"/>
    <mergeCell ref="K56:L59"/>
    <mergeCell ref="K60:L63"/>
    <mergeCell ref="K64:L64"/>
    <mergeCell ref="K65:L65"/>
    <mergeCell ref="A80:F80"/>
    <mergeCell ref="O4:P4"/>
    <mergeCell ref="O23:O50"/>
    <mergeCell ref="A89:B89"/>
    <mergeCell ref="A70:F70"/>
    <mergeCell ref="A72:F72"/>
    <mergeCell ref="J11:K11"/>
    <mergeCell ref="A11:D11"/>
    <mergeCell ref="E11:F11"/>
    <mergeCell ref="A7:B7"/>
    <mergeCell ref="A8:B8"/>
    <mergeCell ref="A9:B9"/>
    <mergeCell ref="C7:H7"/>
    <mergeCell ref="C8:H8"/>
    <mergeCell ref="C9:H9"/>
    <mergeCell ref="E38:L38"/>
    <mergeCell ref="E40:L40"/>
    <mergeCell ref="E39:L39"/>
    <mergeCell ref="E61:H61"/>
    <mergeCell ref="E54:H54"/>
    <mergeCell ref="E55:H55"/>
    <mergeCell ref="E58:H58"/>
    <mergeCell ref="A6:L6"/>
    <mergeCell ref="E35:L35"/>
    <mergeCell ref="E36:L36"/>
    <mergeCell ref="E37:L37"/>
    <mergeCell ref="E41:L41"/>
    <mergeCell ref="E33:L33"/>
    <mergeCell ref="E34:L34"/>
    <mergeCell ref="K66:L66"/>
    <mergeCell ref="A79:F79"/>
    <mergeCell ref="O5:O22"/>
    <mergeCell ref="E24:L24"/>
    <mergeCell ref="E56:H56"/>
    <mergeCell ref="E57:H57"/>
    <mergeCell ref="E25:L25"/>
    <mergeCell ref="E26:L26"/>
    <mergeCell ref="E27:L27"/>
    <mergeCell ref="E59:H59"/>
    <mergeCell ref="B63:D63"/>
    <mergeCell ref="B64:H64"/>
    <mergeCell ref="A65:H65"/>
    <mergeCell ref="A66:H66"/>
    <mergeCell ref="E62:H62"/>
    <mergeCell ref="A76:L76"/>
    <mergeCell ref="A77:F77"/>
    <mergeCell ref="A78:F78"/>
    <mergeCell ref="D15:D18"/>
    <mergeCell ref="E21:L21"/>
    <mergeCell ref="A3:L3"/>
    <mergeCell ref="A4:L4"/>
    <mergeCell ref="A5:L5"/>
    <mergeCell ref="A15:A18"/>
    <mergeCell ref="B59:D59"/>
    <mergeCell ref="E43:L43"/>
    <mergeCell ref="E28:L28"/>
    <mergeCell ref="E29:L29"/>
    <mergeCell ref="E30:L30"/>
    <mergeCell ref="E31:L31"/>
    <mergeCell ref="E32:L32"/>
    <mergeCell ref="E42:L42"/>
    <mergeCell ref="E50:H50"/>
    <mergeCell ref="E51:H51"/>
    <mergeCell ref="E52:H52"/>
    <mergeCell ref="E53:H53"/>
    <mergeCell ref="B47:H47"/>
    <mergeCell ref="B55:D55"/>
    <mergeCell ref="B56:D56"/>
    <mergeCell ref="B57:D57"/>
    <mergeCell ref="B58:D58"/>
    <mergeCell ref="A14:L14"/>
    <mergeCell ref="E15:L18"/>
    <mergeCell ref="E19:L19"/>
    <mergeCell ref="B49:D49"/>
    <mergeCell ref="B50:D50"/>
    <mergeCell ref="B51:D51"/>
    <mergeCell ref="B52:D52"/>
    <mergeCell ref="E48:H48"/>
    <mergeCell ref="E49:H49"/>
    <mergeCell ref="E63:H63"/>
    <mergeCell ref="E60:H60"/>
    <mergeCell ref="B60:D60"/>
    <mergeCell ref="B61:D61"/>
    <mergeCell ref="B53:D53"/>
    <mergeCell ref="B54:D54"/>
    <mergeCell ref="B62:D62"/>
    <mergeCell ref="E22:L22"/>
    <mergeCell ref="B15:B18"/>
    <mergeCell ref="C15:C18"/>
    <mergeCell ref="E23:L23"/>
    <mergeCell ref="E20:L20"/>
    <mergeCell ref="A84:D84"/>
    <mergeCell ref="E84:G84"/>
    <mergeCell ref="A87:D87"/>
    <mergeCell ref="E87:G87"/>
    <mergeCell ref="I84:J84"/>
    <mergeCell ref="I85:J85"/>
    <mergeCell ref="I86:J86"/>
    <mergeCell ref="I87:J87"/>
    <mergeCell ref="K84:L84"/>
    <mergeCell ref="K85:L85"/>
    <mergeCell ref="K86:L86"/>
    <mergeCell ref="K87:L87"/>
    <mergeCell ref="A82:L82"/>
    <mergeCell ref="A69:F69"/>
    <mergeCell ref="A48:A51"/>
    <mergeCell ref="A52:A55"/>
    <mergeCell ref="A56:A59"/>
    <mergeCell ref="A60:A63"/>
    <mergeCell ref="B48:D48"/>
  </mergeCells>
  <dataValidations count="4">
    <dataValidation type="list" allowBlank="1" showInputMessage="1" showErrorMessage="1" sqref="C19:C42">
      <formula1>$P$74:$P$126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D19:D42">
      <formula1>$P$65:$P$70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topLeftCell="A16" zoomScale="85" zoomScaleNormal="85" workbookViewId="0">
      <selection activeCell="A28" sqref="A28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72" t="s">
        <v>153</v>
      </c>
    </row>
    <row r="2" spans="1:1" ht="28.5" customHeight="1" x14ac:dyDescent="0.25">
      <c r="A2" s="73" t="s">
        <v>154</v>
      </c>
    </row>
    <row r="3" spans="1:1" ht="26.25" customHeight="1" x14ac:dyDescent="0.25">
      <c r="A3" s="76" t="s">
        <v>155</v>
      </c>
    </row>
    <row r="4" spans="1:1" ht="53.25" customHeight="1" x14ac:dyDescent="0.25">
      <c r="A4" s="74" t="s">
        <v>156</v>
      </c>
    </row>
    <row r="5" spans="1:1" ht="49.5" customHeight="1" x14ac:dyDescent="0.25">
      <c r="A5" s="74" t="s">
        <v>167</v>
      </c>
    </row>
    <row r="6" spans="1:1" ht="26.25" customHeight="1" x14ac:dyDescent="0.25">
      <c r="A6" s="75" t="s">
        <v>157</v>
      </c>
    </row>
    <row r="7" spans="1:1" x14ac:dyDescent="0.25">
      <c r="A7" s="85" t="s">
        <v>195</v>
      </c>
    </row>
    <row r="8" spans="1:1" ht="30" x14ac:dyDescent="0.25">
      <c r="A8" s="85" t="s">
        <v>196</v>
      </c>
    </row>
    <row r="9" spans="1:1" ht="17.25" customHeight="1" x14ac:dyDescent="0.25">
      <c r="A9" s="74" t="s">
        <v>158</v>
      </c>
    </row>
    <row r="10" spans="1:1" ht="43.5" customHeight="1" x14ac:dyDescent="0.25">
      <c r="A10" s="74" t="s">
        <v>159</v>
      </c>
    </row>
    <row r="11" spans="1:1" ht="41.25" customHeight="1" x14ac:dyDescent="0.25">
      <c r="A11" s="74" t="s">
        <v>160</v>
      </c>
    </row>
    <row r="12" spans="1:1" ht="45" x14ac:dyDescent="0.25">
      <c r="A12" s="74" t="s">
        <v>168</v>
      </c>
    </row>
    <row r="13" spans="1:1" ht="34.5" customHeight="1" x14ac:dyDescent="0.25">
      <c r="A13" s="76" t="s">
        <v>161</v>
      </c>
    </row>
    <row r="14" spans="1:1" ht="23.25" customHeight="1" x14ac:dyDescent="0.25">
      <c r="A14" s="74" t="s">
        <v>197</v>
      </c>
    </row>
    <row r="15" spans="1:1" ht="18" customHeight="1" x14ac:dyDescent="0.25">
      <c r="A15" s="85" t="s">
        <v>175</v>
      </c>
    </row>
    <row r="16" spans="1:1" ht="18.75" customHeight="1" x14ac:dyDescent="0.25">
      <c r="A16" s="85" t="s">
        <v>176</v>
      </c>
    </row>
    <row r="17" spans="1:1" ht="33" customHeight="1" x14ac:dyDescent="0.25">
      <c r="A17" s="85" t="s">
        <v>177</v>
      </c>
    </row>
    <row r="18" spans="1:1" ht="32.25" customHeight="1" x14ac:dyDescent="0.25">
      <c r="A18" s="85" t="s">
        <v>178</v>
      </c>
    </row>
    <row r="19" spans="1:1" ht="18" customHeight="1" x14ac:dyDescent="0.25">
      <c r="A19" s="85" t="s">
        <v>179</v>
      </c>
    </row>
    <row r="20" spans="1:1" ht="18.75" customHeight="1" x14ac:dyDescent="0.25">
      <c r="A20" s="74" t="s">
        <v>180</v>
      </c>
    </row>
    <row r="21" spans="1:1" ht="18.75" customHeight="1" x14ac:dyDescent="0.25">
      <c r="A21" s="85" t="s">
        <v>181</v>
      </c>
    </row>
    <row r="22" spans="1:1" ht="33.75" customHeight="1" x14ac:dyDescent="0.25">
      <c r="A22" s="85" t="s">
        <v>182</v>
      </c>
    </row>
    <row r="23" spans="1:1" ht="33.75" customHeight="1" x14ac:dyDescent="0.25">
      <c r="A23" s="85" t="s">
        <v>183</v>
      </c>
    </row>
    <row r="24" spans="1:1" ht="30" x14ac:dyDescent="0.25">
      <c r="A24" s="85" t="s">
        <v>184</v>
      </c>
    </row>
    <row r="25" spans="1:1" ht="24.75" customHeight="1" x14ac:dyDescent="0.25">
      <c r="A25" s="85" t="s">
        <v>185</v>
      </c>
    </row>
    <row r="26" spans="1:1" ht="30" x14ac:dyDescent="0.25">
      <c r="A26" s="74" t="s">
        <v>186</v>
      </c>
    </row>
    <row r="27" spans="1:1" ht="34.5" customHeight="1" x14ac:dyDescent="0.25">
      <c r="A27" s="74" t="s">
        <v>187</v>
      </c>
    </row>
    <row r="28" spans="1:1" ht="37.5" customHeight="1" x14ac:dyDescent="0.25">
      <c r="A28" s="85" t="s">
        <v>198</v>
      </c>
    </row>
    <row r="29" spans="1:1" ht="30" x14ac:dyDescent="0.25">
      <c r="A29" s="74" t="s">
        <v>188</v>
      </c>
    </row>
    <row r="30" spans="1:1" ht="33" customHeight="1" x14ac:dyDescent="0.25">
      <c r="A30" s="74" t="s">
        <v>189</v>
      </c>
    </row>
    <row r="31" spans="1:1" ht="60" x14ac:dyDescent="0.25">
      <c r="A31" s="74" t="s">
        <v>190</v>
      </c>
    </row>
    <row r="32" spans="1:1" ht="30" x14ac:dyDescent="0.25">
      <c r="A32" s="74" t="s">
        <v>191</v>
      </c>
    </row>
    <row r="33" spans="1:1" ht="30" x14ac:dyDescent="0.25">
      <c r="A33" s="74" t="s">
        <v>192</v>
      </c>
    </row>
    <row r="34" spans="1:1" ht="21.75" customHeight="1" x14ac:dyDescent="0.25">
      <c r="A34" s="74" t="s">
        <v>193</v>
      </c>
    </row>
    <row r="35" spans="1:1" ht="33.75" customHeight="1" x14ac:dyDescent="0.25">
      <c r="A35" s="85" t="s">
        <v>169</v>
      </c>
    </row>
    <row r="36" spans="1:1" ht="51" customHeight="1" x14ac:dyDescent="0.25">
      <c r="A36" s="74" t="s">
        <v>170</v>
      </c>
    </row>
    <row r="37" spans="1:1" ht="33.75" customHeight="1" x14ac:dyDescent="0.25">
      <c r="A37" s="74" t="s">
        <v>171</v>
      </c>
    </row>
    <row r="38" spans="1:1" ht="35.25" customHeight="1" x14ac:dyDescent="0.25">
      <c r="A38" s="74" t="s">
        <v>172</v>
      </c>
    </row>
    <row r="39" spans="1:1" ht="23.25" customHeight="1" x14ac:dyDescent="0.25">
      <c r="A39" s="85" t="s">
        <v>173</v>
      </c>
    </row>
    <row r="40" spans="1:1" ht="36" customHeight="1" x14ac:dyDescent="0.25">
      <c r="A40" s="85" t="s">
        <v>174</v>
      </c>
    </row>
    <row r="41" spans="1:1" x14ac:dyDescent="0.25">
      <c r="A41" s="74"/>
    </row>
    <row r="42" spans="1:1" x14ac:dyDescent="0.25">
      <c r="A42" s="74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Souhrnný pracovní list denní</vt:lpstr>
      <vt:lpstr>Komentář k vyplnění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2015-09-21T11:31:26Z</dcterms:modified>
</cp:coreProperties>
</file>