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45621"/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G75" i="10" s="1"/>
  <c r="I64" i="10"/>
  <c r="I60" i="10"/>
  <c r="I56" i="10"/>
  <c r="I52" i="10"/>
  <c r="I48" i="10"/>
  <c r="B43" i="10"/>
  <c r="G79" i="10" s="1"/>
  <c r="K60" i="10" l="1"/>
  <c r="K48" i="10"/>
  <c r="K64" i="10"/>
  <c r="K52" i="10"/>
  <c r="K56" i="10"/>
  <c r="I65" i="10"/>
  <c r="I66" i="10"/>
  <c r="K66" i="10" l="1"/>
  <c r="K65" i="10"/>
  <c r="G80" i="10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<sst xmlns="http://schemas.openxmlformats.org/spreadsheetml/2006/main" count="271" uniqueCount="204">
  <si>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</si>
  <si>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</si>
  <si>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</si>
  <si>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</si>
  <si>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</si>
  <si>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</si>
  <si>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</si>
  <si>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</si>
  <si>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</si>
  <si>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</si>
  <si>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</si>
  <si>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</si>
  <si>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</si>
  <si>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</si>
  <si>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</si>
  <si>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</si>
  <si>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</si>
  <si>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</si>
  <si>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</si>
  <si>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</si>
  <si>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</si>
  <si>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</si>
  <si>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</si>
  <si>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</si>
  <si>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</si>
  <si>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</si>
  <si>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</si>
  <si>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</si>
  <si>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</si>
  <si>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</si>
  <si>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</si>
  <si>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</si>
  <si>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</si>
  <si>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</si>
  <si>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</si>
  <si>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</si>
  <si>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</si>
  <si>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</si>
  <si>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</si>
  <si>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</si>
  <si>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</si>
  <si>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</si>
  <si>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</si>
  <si>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</si>
  <si>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</si>
  <si>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</si>
  <si>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</si>
  <si>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</si>
  <si>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</si>
  <si>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</si>
  <si>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</si>
  <si>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</si>
  <si>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</si>
  <si>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</si>
  <si>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</si>
  <si>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</si>
  <si>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</si>
  <si>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</si>
  <si>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</si>
  <si>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</si>
  <si>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</si>
  <si>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</si>
  <si>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</si>
  <si>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</si>
  <si>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</si>
  <si>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</si>
  <si>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</si>
  <si>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</si>
  <si>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</si>
  <si>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</si>
  <si>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</si>
  <si>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</si>
  <si>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</si>
  <si>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</si>
  <si>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</si>
  <si>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</si>
  <si>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</si>
  <si>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</si>
  <si>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</si>
  <si>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</si>
  <si>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</si>
  <si>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</si>
  <si>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</si>
  <si>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</si>
  <si>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</si>
  <si>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</si>
  <si>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</si>
  <si>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</si>
  <si>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</si>
  <si>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</si>
  <si>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</si>
  <si>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</si>
  <si>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</si>
  <si>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</si>
  <si>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</si>
  <si>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</si>
  <si>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</si>
  <si>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</si>
  <si>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</si>
  <si>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</si>
  <si>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</si>
  <si>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</si>
  <si>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</si>
  <si>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</si>
  <si>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</si>
  <si>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</si>
  <si>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</si>
  <si>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</si>
  <si>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</si>
  <si>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</si>
  <si>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</si>
  <si>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</si>
  <si>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</si>
  <si>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</si>
  <si>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</si>
  <si>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</si>
  <si>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</si>
  <si>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</si>
  <si>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</si>
  <si>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</si>
  <si>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</si>
  <si>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</si>
  <si>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</si>
  <si>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</si>
  <si>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</si>
  <si>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</si>
  <si>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</si>
  <si>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</si>
  <si>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</si>
  <si>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</si>
  <si>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</si>
  <si>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</si>
  <si>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</si>
  <si>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</si>
  <si>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</si>
  <si>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</si>
  <si>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</si>
  <si>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</si>
  <si>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</si>
  <si>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</si>
  <si>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</si>
  <si>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</si>
  <si>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</si>
  <si>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</si>
  <si>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</si>
  <si>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</si>
  <si>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</si>
  <si>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</si>
  <si>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</si>
  <si>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</si>
  <si>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</si>
  <si>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</si>
  <si>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</si>
  <si>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</si>
  <si>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</si>
  <si>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</si>
  <si>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</si>
  <si>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</si>
  <si>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</si>
  <si>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</si>
  <si>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</si>
  <si>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</si>
  <si>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</si>
  <si>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</si>
  <si>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</si>
  <si>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</si>
  <si>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</si>
  <si>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</si>
  <si>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</si>
  <si>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</si>
  <si>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</si>
  <si>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</si>
  <si>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</si>
  <si>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</si>
  <si>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</si>
  <si>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</si>
  <si>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</si>
  <si>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</si>
  <si>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</si>
  <si>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</si>
  <si>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</si>
  <si>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</si>
  <si>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</si>
  <si>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</si>
  <si>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</si>
  <si>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</si>
  <si>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</si>
  <si>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</si>
  <si>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</si>
  <si>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</si>
  <si>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</si>
  <si>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</si>
  <si>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</si>
  <si>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</si>
  <si>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</si>
  <si>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</si>
  <si>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</si>
  <si>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</si>
  <si>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</si>
  <si>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</si>
  <si>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</si>
  <si>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</si>
  <si>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</si>
  <si>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2/4, platnost od 30. 11. 2017 a účinnost od 05.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</si>
</sst>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6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32" fillId="0" borderId="0" xfId="30" applyFont="1" applyFill="1"/>
    <xf numFmtId="0" fontId="31" fillId="0" borderId="0" xfId="30" applyFont="1" applyFill="1"/>
    <xf numFmtId="0" fontId="30" fillId="0" borderId="0" xfId="30" applyFill="1"/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9" workbookViewId="0">
      <selection activeCell="G42" sqref="G42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2" t="s">
        <v>202</v>
      </c>
      <c r="B13" s="83"/>
      <c r="C13" s="83"/>
      <c r="D13" s="83"/>
      <c r="E13" s="83"/>
      <c r="F13" s="83"/>
      <c r="G13" s="83"/>
      <c r="H13" s="83"/>
      <c r="I13" s="83"/>
    </row>
    <row r="14" spans="1:9" ht="27.75" x14ac:dyDescent="0.25">
      <c r="A14" s="84" t="s">
        <v>200</v>
      </c>
      <c r="B14" s="84"/>
      <c r="C14" s="84"/>
      <c r="D14" s="84"/>
      <c r="E14" s="84"/>
      <c r="F14" s="84"/>
      <c r="G14" s="84"/>
      <c r="H14" s="84"/>
      <c r="I14" s="84"/>
    </row>
    <row r="20" spans="1:9" ht="27.75" x14ac:dyDescent="0.25">
      <c r="A20" s="85" t="s">
        <v>201</v>
      </c>
      <c r="B20" s="84"/>
      <c r="C20" s="84"/>
      <c r="D20" s="84"/>
      <c r="E20" s="84"/>
      <c r="F20" s="84"/>
      <c r="G20" s="84"/>
      <c r="H20" s="84"/>
      <c r="I20" s="84"/>
    </row>
    <row r="21" spans="1:9" ht="27.75" x14ac:dyDescent="0.4">
      <c r="A21" s="86"/>
      <c r="B21" s="86"/>
      <c r="C21" s="86"/>
      <c r="D21" s="86"/>
      <c r="E21" s="86"/>
      <c r="F21" s="86"/>
      <c r="G21" s="86"/>
      <c r="H21" s="86"/>
      <c r="I21" s="86"/>
    </row>
    <row r="26" spans="1:9" ht="27.75" x14ac:dyDescent="0.25">
      <c r="A26" s="87" t="s">
        <v>199</v>
      </c>
      <c r="B26" s="87"/>
      <c r="C26" s="87"/>
      <c r="D26" s="87"/>
      <c r="E26" s="87"/>
      <c r="F26" s="87"/>
      <c r="G26" s="87"/>
      <c r="H26" s="87"/>
      <c r="I26" s="87"/>
    </row>
    <row r="38" spans="2:9" ht="18.75" x14ac:dyDescent="0.3">
      <c r="B38" s="243" t="s">
        <v>203</v>
      </c>
      <c r="C38" s="244"/>
      <c r="D38" s="244"/>
      <c r="E38" s="244"/>
      <c r="F38" s="245"/>
      <c r="G38" s="245"/>
      <c r="H38" s="245"/>
      <c r="I38" s="245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O3" s="22"/>
      <c r="Q3" s="7"/>
    </row>
    <row r="4" spans="1:17" ht="30.75" customHeight="1" thickBot="1" x14ac:dyDescent="0.3">
      <c r="A4" s="127" t="s">
        <v>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O4" s="88" t="s">
        <v>34</v>
      </c>
      <c r="P4" s="89"/>
      <c r="Q4" s="20" t="s">
        <v>35</v>
      </c>
    </row>
    <row r="5" spans="1:17" ht="22.5" customHeight="1" thickTop="1" x14ac:dyDescent="0.25">
      <c r="A5" s="90" t="s">
        <v>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O5" s="91" t="s">
        <v>114</v>
      </c>
      <c r="P5" s="14" t="s">
        <v>11</v>
      </c>
      <c r="Q5" s="15" t="s">
        <v>10</v>
      </c>
    </row>
    <row r="6" spans="1:17" ht="22.5" customHeight="1" x14ac:dyDescent="0.25">
      <c r="A6" s="94" t="s">
        <v>194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O6" s="92"/>
      <c r="P6" s="16" t="s">
        <v>12</v>
      </c>
      <c r="Q6" s="24" t="s">
        <v>19</v>
      </c>
    </row>
    <row r="7" spans="1:17" ht="25.5" customHeight="1" x14ac:dyDescent="0.25">
      <c r="A7" s="96" t="s">
        <v>132</v>
      </c>
      <c r="B7" s="97"/>
      <c r="C7" s="98"/>
      <c r="D7" s="98"/>
      <c r="E7" s="98"/>
      <c r="F7" s="98"/>
      <c r="G7" s="98"/>
      <c r="H7" s="99"/>
      <c r="I7" s="34"/>
      <c r="J7" s="34"/>
      <c r="K7" s="34"/>
      <c r="L7" s="34"/>
      <c r="O7" s="92"/>
      <c r="P7" s="16" t="s">
        <v>13</v>
      </c>
      <c r="Q7" s="24" t="s">
        <v>20</v>
      </c>
    </row>
    <row r="8" spans="1:17" ht="25.5" customHeight="1" x14ac:dyDescent="0.25">
      <c r="A8" s="96" t="s">
        <v>133</v>
      </c>
      <c r="B8" s="97"/>
      <c r="C8" s="98"/>
      <c r="D8" s="98"/>
      <c r="E8" s="98"/>
      <c r="F8" s="98"/>
      <c r="G8" s="98"/>
      <c r="H8" s="99"/>
      <c r="I8" s="34"/>
      <c r="J8" s="34"/>
      <c r="K8" s="34"/>
      <c r="L8" s="34"/>
      <c r="O8" s="92"/>
      <c r="P8" s="16" t="s">
        <v>67</v>
      </c>
      <c r="Q8" s="24" t="s">
        <v>68</v>
      </c>
    </row>
    <row r="9" spans="1:17" ht="25.5" customHeight="1" x14ac:dyDescent="0.25">
      <c r="A9" s="96" t="s">
        <v>134</v>
      </c>
      <c r="B9" s="97"/>
      <c r="C9" s="98"/>
      <c r="D9" s="98"/>
      <c r="E9" s="98"/>
      <c r="F9" s="98"/>
      <c r="G9" s="98"/>
      <c r="H9" s="99"/>
      <c r="I9" s="34"/>
      <c r="J9" s="34"/>
      <c r="K9" s="34"/>
      <c r="L9" s="34"/>
      <c r="O9" s="92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92"/>
      <c r="P10" s="16" t="s">
        <v>14</v>
      </c>
      <c r="Q10" s="24" t="s">
        <v>22</v>
      </c>
    </row>
    <row r="11" spans="1:17" ht="45" customHeight="1" x14ac:dyDescent="0.25">
      <c r="A11" s="96" t="s">
        <v>135</v>
      </c>
      <c r="B11" s="119"/>
      <c r="C11" s="119"/>
      <c r="D11" s="97"/>
      <c r="E11" s="120">
        <v>1</v>
      </c>
      <c r="F11" s="121"/>
      <c r="G11" s="37"/>
      <c r="H11" s="38"/>
      <c r="I11" s="39" t="s">
        <v>136</v>
      </c>
      <c r="J11" s="122" t="s">
        <v>28</v>
      </c>
      <c r="K11" s="122"/>
      <c r="L11" s="40"/>
      <c r="O11" s="92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92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2"/>
      <c r="P13" s="16" t="s">
        <v>16</v>
      </c>
      <c r="Q13" s="24" t="s">
        <v>31</v>
      </c>
    </row>
    <row r="14" spans="1:17" ht="27" customHeight="1" thickBot="1" x14ac:dyDescent="0.3">
      <c r="A14" s="123" t="s">
        <v>137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  <c r="O14" s="92"/>
      <c r="P14" s="16" t="s">
        <v>72</v>
      </c>
      <c r="Q14" s="24" t="s">
        <v>73</v>
      </c>
    </row>
    <row r="15" spans="1:17" ht="27" customHeight="1" x14ac:dyDescent="0.25">
      <c r="A15" s="100" t="s">
        <v>138</v>
      </c>
      <c r="B15" s="102" t="s">
        <v>139</v>
      </c>
      <c r="C15" s="105" t="s">
        <v>152</v>
      </c>
      <c r="D15" s="102" t="s">
        <v>162</v>
      </c>
      <c r="E15" s="105" t="s">
        <v>140</v>
      </c>
      <c r="F15" s="108"/>
      <c r="G15" s="108"/>
      <c r="H15" s="108"/>
      <c r="I15" s="108"/>
      <c r="J15" s="108"/>
      <c r="K15" s="108"/>
      <c r="L15" s="109"/>
      <c r="O15" s="92"/>
      <c r="P15" s="16" t="s">
        <v>74</v>
      </c>
      <c r="Q15" s="24" t="s">
        <v>75</v>
      </c>
    </row>
    <row r="16" spans="1:17" ht="27" customHeight="1" x14ac:dyDescent="0.25">
      <c r="A16" s="101"/>
      <c r="B16" s="103"/>
      <c r="C16" s="106"/>
      <c r="D16" s="103"/>
      <c r="E16" s="110"/>
      <c r="F16" s="111"/>
      <c r="G16" s="111"/>
      <c r="H16" s="111"/>
      <c r="I16" s="111"/>
      <c r="J16" s="111"/>
      <c r="K16" s="111"/>
      <c r="L16" s="112"/>
      <c r="O16" s="92"/>
      <c r="P16" s="16" t="s">
        <v>76</v>
      </c>
      <c r="Q16" s="24" t="s">
        <v>77</v>
      </c>
    </row>
    <row r="17" spans="1:17" ht="27" customHeight="1" x14ac:dyDescent="0.25">
      <c r="A17" s="101"/>
      <c r="B17" s="103"/>
      <c r="C17" s="106"/>
      <c r="D17" s="103"/>
      <c r="E17" s="110"/>
      <c r="F17" s="111"/>
      <c r="G17" s="111"/>
      <c r="H17" s="111"/>
      <c r="I17" s="111"/>
      <c r="J17" s="111"/>
      <c r="K17" s="111"/>
      <c r="L17" s="112"/>
      <c r="O17" s="92"/>
      <c r="P17" s="16" t="s">
        <v>78</v>
      </c>
      <c r="Q17" s="24" t="s">
        <v>79</v>
      </c>
    </row>
    <row r="18" spans="1:17" ht="27" customHeight="1" x14ac:dyDescent="0.25">
      <c r="A18" s="101"/>
      <c r="B18" s="104"/>
      <c r="C18" s="107"/>
      <c r="D18" s="104"/>
      <c r="E18" s="113"/>
      <c r="F18" s="114"/>
      <c r="G18" s="114"/>
      <c r="H18" s="114"/>
      <c r="I18" s="114"/>
      <c r="J18" s="114"/>
      <c r="K18" s="114"/>
      <c r="L18" s="115"/>
      <c r="O18" s="92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116"/>
      <c r="F19" s="117"/>
      <c r="G19" s="117"/>
      <c r="H19" s="117"/>
      <c r="I19" s="117"/>
      <c r="J19" s="117"/>
      <c r="K19" s="117"/>
      <c r="L19" s="118"/>
      <c r="O19" s="92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17"/>
      <c r="F20" s="117"/>
      <c r="G20" s="117"/>
      <c r="H20" s="117"/>
      <c r="I20" s="117"/>
      <c r="J20" s="117"/>
      <c r="K20" s="117"/>
      <c r="L20" s="118"/>
      <c r="O20" s="92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17"/>
      <c r="F21" s="117"/>
      <c r="G21" s="117"/>
      <c r="H21" s="117"/>
      <c r="I21" s="117"/>
      <c r="J21" s="117"/>
      <c r="K21" s="117"/>
      <c r="L21" s="118"/>
      <c r="O21" s="92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17"/>
      <c r="F22" s="117"/>
      <c r="G22" s="117"/>
      <c r="H22" s="117"/>
      <c r="I22" s="117"/>
      <c r="J22" s="117"/>
      <c r="K22" s="117"/>
      <c r="L22" s="118"/>
      <c r="O22" s="93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17"/>
      <c r="F23" s="117"/>
      <c r="G23" s="117"/>
      <c r="H23" s="117"/>
      <c r="I23" s="117"/>
      <c r="J23" s="117"/>
      <c r="K23" s="117"/>
      <c r="L23" s="118"/>
      <c r="O23" s="91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17"/>
      <c r="F24" s="117"/>
      <c r="G24" s="117"/>
      <c r="H24" s="117"/>
      <c r="I24" s="117"/>
      <c r="J24" s="117"/>
      <c r="K24" s="117"/>
      <c r="L24" s="118"/>
      <c r="O24" s="92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17"/>
      <c r="F25" s="117"/>
      <c r="G25" s="117"/>
      <c r="H25" s="117"/>
      <c r="I25" s="117"/>
      <c r="J25" s="117"/>
      <c r="K25" s="117"/>
      <c r="L25" s="118"/>
      <c r="O25" s="92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17"/>
      <c r="F26" s="117"/>
      <c r="G26" s="117"/>
      <c r="H26" s="117"/>
      <c r="I26" s="117"/>
      <c r="J26" s="117"/>
      <c r="K26" s="117"/>
      <c r="L26" s="118"/>
      <c r="O26" s="92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17"/>
      <c r="F27" s="117"/>
      <c r="G27" s="117"/>
      <c r="H27" s="117"/>
      <c r="I27" s="117"/>
      <c r="J27" s="117"/>
      <c r="K27" s="117"/>
      <c r="L27" s="118"/>
      <c r="O27" s="92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17"/>
      <c r="F28" s="117"/>
      <c r="G28" s="117"/>
      <c r="H28" s="117"/>
      <c r="I28" s="117"/>
      <c r="J28" s="117"/>
      <c r="K28" s="117"/>
      <c r="L28" s="118"/>
      <c r="O28" s="92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17"/>
      <c r="F29" s="117"/>
      <c r="G29" s="117"/>
      <c r="H29" s="117"/>
      <c r="I29" s="117"/>
      <c r="J29" s="117"/>
      <c r="K29" s="117"/>
      <c r="L29" s="118"/>
      <c r="O29" s="92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17"/>
      <c r="F30" s="117"/>
      <c r="G30" s="117"/>
      <c r="H30" s="117"/>
      <c r="I30" s="117"/>
      <c r="J30" s="117"/>
      <c r="K30" s="117"/>
      <c r="L30" s="118"/>
      <c r="O30" s="92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17"/>
      <c r="F31" s="117"/>
      <c r="G31" s="117"/>
      <c r="H31" s="117"/>
      <c r="I31" s="117"/>
      <c r="J31" s="117"/>
      <c r="K31" s="117"/>
      <c r="L31" s="118"/>
      <c r="O31" s="92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17"/>
      <c r="F32" s="117"/>
      <c r="G32" s="117"/>
      <c r="H32" s="117"/>
      <c r="I32" s="117"/>
      <c r="J32" s="117"/>
      <c r="K32" s="117"/>
      <c r="L32" s="118"/>
      <c r="O32" s="92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17"/>
      <c r="F33" s="117"/>
      <c r="G33" s="117"/>
      <c r="H33" s="117"/>
      <c r="I33" s="117"/>
      <c r="J33" s="117"/>
      <c r="K33" s="117"/>
      <c r="L33" s="118"/>
      <c r="O33" s="92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17"/>
      <c r="F34" s="117"/>
      <c r="G34" s="117"/>
      <c r="H34" s="117"/>
      <c r="I34" s="117"/>
      <c r="J34" s="117"/>
      <c r="K34" s="117"/>
      <c r="L34" s="118"/>
      <c r="O34" s="92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17"/>
      <c r="F35" s="117"/>
      <c r="G35" s="117"/>
      <c r="H35" s="117"/>
      <c r="I35" s="117"/>
      <c r="J35" s="117"/>
      <c r="K35" s="117"/>
      <c r="L35" s="118"/>
      <c r="O35" s="92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17"/>
      <c r="F36" s="117"/>
      <c r="G36" s="117"/>
      <c r="H36" s="117"/>
      <c r="I36" s="117"/>
      <c r="J36" s="117"/>
      <c r="K36" s="117"/>
      <c r="L36" s="118"/>
      <c r="O36" s="92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17"/>
      <c r="F37" s="117"/>
      <c r="G37" s="117"/>
      <c r="H37" s="117"/>
      <c r="I37" s="117"/>
      <c r="J37" s="117"/>
      <c r="K37" s="117"/>
      <c r="L37" s="118"/>
      <c r="O37" s="92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17"/>
      <c r="F38" s="117"/>
      <c r="G38" s="117"/>
      <c r="H38" s="117"/>
      <c r="I38" s="117"/>
      <c r="J38" s="117"/>
      <c r="K38" s="117"/>
      <c r="L38" s="118"/>
      <c r="O38" s="92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17"/>
      <c r="F39" s="117"/>
      <c r="G39" s="117"/>
      <c r="H39" s="117"/>
      <c r="I39" s="117"/>
      <c r="J39" s="117"/>
      <c r="K39" s="117"/>
      <c r="L39" s="118"/>
      <c r="O39" s="92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17"/>
      <c r="F40" s="117"/>
      <c r="G40" s="117"/>
      <c r="H40" s="117"/>
      <c r="I40" s="117"/>
      <c r="J40" s="117"/>
      <c r="K40" s="117"/>
      <c r="L40" s="118"/>
      <c r="O40" s="92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17"/>
      <c r="F41" s="117"/>
      <c r="G41" s="117"/>
      <c r="H41" s="117"/>
      <c r="I41" s="117"/>
      <c r="J41" s="117"/>
      <c r="K41" s="117"/>
      <c r="L41" s="118"/>
      <c r="O41" s="92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29"/>
      <c r="F42" s="129"/>
      <c r="G42" s="129"/>
      <c r="H42" s="129"/>
      <c r="I42" s="129"/>
      <c r="J42" s="129"/>
      <c r="K42" s="129"/>
      <c r="L42" s="130"/>
      <c r="O42" s="92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31"/>
      <c r="F43" s="131"/>
      <c r="G43" s="131"/>
      <c r="H43" s="131"/>
      <c r="I43" s="131"/>
      <c r="J43" s="131"/>
      <c r="K43" s="131"/>
      <c r="L43" s="132"/>
      <c r="O43" s="92"/>
      <c r="P43" s="16" t="s">
        <v>88</v>
      </c>
      <c r="Q43" s="24" t="s">
        <v>101</v>
      </c>
    </row>
    <row r="44" spans="1:17" ht="21.75" customHeight="1" x14ac:dyDescent="0.25">
      <c r="O44" s="92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92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92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33" t="s">
        <v>143</v>
      </c>
      <c r="C47" s="134"/>
      <c r="D47" s="134"/>
      <c r="E47" s="134"/>
      <c r="F47" s="134"/>
      <c r="G47" s="134"/>
      <c r="H47" s="135"/>
      <c r="I47" s="136" t="s">
        <v>163</v>
      </c>
      <c r="J47" s="137"/>
      <c r="K47" s="138" t="s">
        <v>144</v>
      </c>
      <c r="L47" s="139"/>
      <c r="O47" s="92"/>
      <c r="P47" s="16" t="s">
        <v>92</v>
      </c>
      <c r="Q47" s="24" t="s">
        <v>105</v>
      </c>
    </row>
    <row r="48" spans="1:17" ht="36" customHeight="1" thickBot="1" x14ac:dyDescent="0.3">
      <c r="A48" s="168" t="s">
        <v>127</v>
      </c>
      <c r="B48" s="171" t="s">
        <v>6</v>
      </c>
      <c r="C48" s="172"/>
      <c r="D48" s="173"/>
      <c r="E48" s="146" t="s">
        <v>14</v>
      </c>
      <c r="F48" s="147"/>
      <c r="G48" s="147"/>
      <c r="H48" s="148"/>
      <c r="I48" s="163">
        <f>SUMIF($D$19:$D$42,P65,$B$19:$B$42)</f>
        <v>44</v>
      </c>
      <c r="J48" s="164"/>
      <c r="K48" s="189">
        <f>FLOOR((I48/$G$79),0.0001)</f>
        <v>0.39280000000000004</v>
      </c>
      <c r="L48" s="190"/>
      <c r="O48" s="92"/>
      <c r="P48" s="16" t="s">
        <v>93</v>
      </c>
      <c r="Q48" s="24" t="s">
        <v>106</v>
      </c>
    </row>
    <row r="49" spans="1:17" ht="21.75" customHeight="1" thickBot="1" x14ac:dyDescent="0.3">
      <c r="A49" s="169"/>
      <c r="B49" s="96" t="s">
        <v>21</v>
      </c>
      <c r="C49" s="119"/>
      <c r="D49" s="97"/>
      <c r="E49" s="165" t="s">
        <v>22</v>
      </c>
      <c r="F49" s="166"/>
      <c r="G49" s="166"/>
      <c r="H49" s="167"/>
      <c r="I49" s="163"/>
      <c r="J49" s="164"/>
      <c r="K49" s="189"/>
      <c r="L49" s="190"/>
      <c r="O49" s="92"/>
      <c r="P49" s="16" t="s">
        <v>64</v>
      </c>
      <c r="Q49" s="24" t="s">
        <v>64</v>
      </c>
    </row>
    <row r="50" spans="1:17" ht="21.75" customHeight="1" thickBot="1" x14ac:dyDescent="0.3">
      <c r="A50" s="169"/>
      <c r="B50" s="96" t="s">
        <v>8</v>
      </c>
      <c r="C50" s="119"/>
      <c r="D50" s="97"/>
      <c r="E50" s="165"/>
      <c r="F50" s="166"/>
      <c r="G50" s="166"/>
      <c r="H50" s="167"/>
      <c r="I50" s="163"/>
      <c r="J50" s="164"/>
      <c r="K50" s="189"/>
      <c r="L50" s="190"/>
      <c r="O50" s="128"/>
      <c r="P50" s="21" t="s">
        <v>65</v>
      </c>
      <c r="Q50" s="25" t="s">
        <v>65</v>
      </c>
    </row>
    <row r="51" spans="1:17" ht="41.25" customHeight="1" thickBot="1" x14ac:dyDescent="0.3">
      <c r="A51" s="170"/>
      <c r="B51" s="174" t="s">
        <v>9</v>
      </c>
      <c r="C51" s="175"/>
      <c r="D51" s="176"/>
      <c r="E51" s="155"/>
      <c r="F51" s="156"/>
      <c r="G51" s="156"/>
      <c r="H51" s="157"/>
      <c r="I51" s="163"/>
      <c r="J51" s="164"/>
      <c r="K51" s="189"/>
      <c r="L51" s="190"/>
      <c r="O51" s="28"/>
      <c r="P51" s="13"/>
      <c r="Q51" s="13"/>
    </row>
    <row r="52" spans="1:17" ht="36" customHeight="1" thickBot="1" x14ac:dyDescent="0.3">
      <c r="A52" s="158" t="s">
        <v>128</v>
      </c>
      <c r="B52" s="160" t="s">
        <v>6</v>
      </c>
      <c r="C52" s="161"/>
      <c r="D52" s="162"/>
      <c r="E52" s="146" t="s">
        <v>71</v>
      </c>
      <c r="F52" s="147"/>
      <c r="G52" s="147"/>
      <c r="H52" s="148"/>
      <c r="I52" s="163">
        <f>SUMIF($D$19:$D$42,P66,$B$19:$B$42)</f>
        <v>32</v>
      </c>
      <c r="J52" s="164"/>
      <c r="K52" s="189">
        <f>FLOOR((I52/$G$79),0.0001)</f>
        <v>0.28570000000000001</v>
      </c>
      <c r="L52" s="190"/>
      <c r="O52" s="66"/>
      <c r="P52" s="11"/>
      <c r="Q52" s="12"/>
    </row>
    <row r="53" spans="1:17" ht="21.75" customHeight="1" thickBot="1" x14ac:dyDescent="0.3">
      <c r="A53" s="141"/>
      <c r="B53" s="96" t="s">
        <v>21</v>
      </c>
      <c r="C53" s="119"/>
      <c r="D53" s="97"/>
      <c r="E53" s="165" t="s">
        <v>66</v>
      </c>
      <c r="F53" s="166"/>
      <c r="G53" s="166"/>
      <c r="H53" s="167"/>
      <c r="I53" s="163"/>
      <c r="J53" s="164"/>
      <c r="K53" s="189"/>
      <c r="L53" s="190"/>
      <c r="O53" s="66"/>
      <c r="P53" s="11"/>
      <c r="Q53" s="12"/>
    </row>
    <row r="54" spans="1:17" ht="21.75" customHeight="1" thickBot="1" x14ac:dyDescent="0.3">
      <c r="A54" s="141"/>
      <c r="B54" s="96" t="s">
        <v>8</v>
      </c>
      <c r="C54" s="119"/>
      <c r="D54" s="97"/>
      <c r="E54" s="165"/>
      <c r="F54" s="166"/>
      <c r="G54" s="166"/>
      <c r="H54" s="167"/>
      <c r="I54" s="163"/>
      <c r="J54" s="164"/>
      <c r="K54" s="189"/>
      <c r="L54" s="190"/>
      <c r="O54" s="66"/>
      <c r="P54" s="11"/>
      <c r="Q54" s="12"/>
    </row>
    <row r="55" spans="1:17" ht="41.25" customHeight="1" thickBot="1" x14ac:dyDescent="0.3">
      <c r="A55" s="159"/>
      <c r="B55" s="186" t="s">
        <v>9</v>
      </c>
      <c r="C55" s="187"/>
      <c r="D55" s="188"/>
      <c r="E55" s="155"/>
      <c r="F55" s="156"/>
      <c r="G55" s="156"/>
      <c r="H55" s="157"/>
      <c r="I55" s="163"/>
      <c r="J55" s="164"/>
      <c r="K55" s="189"/>
      <c r="L55" s="190"/>
      <c r="O55" s="66"/>
      <c r="P55" s="11"/>
      <c r="Q55" s="12"/>
    </row>
    <row r="56" spans="1:17" ht="36" customHeight="1" x14ac:dyDescent="0.25">
      <c r="A56" s="140" t="s">
        <v>129</v>
      </c>
      <c r="B56" s="143" t="s">
        <v>6</v>
      </c>
      <c r="C56" s="144"/>
      <c r="D56" s="145"/>
      <c r="E56" s="146" t="s">
        <v>11</v>
      </c>
      <c r="F56" s="147"/>
      <c r="G56" s="147"/>
      <c r="H56" s="148"/>
      <c r="I56" s="149">
        <f>SUMIF($D$19:$D$42,P67,$B$19:$B$42)</f>
        <v>4</v>
      </c>
      <c r="J56" s="150"/>
      <c r="K56" s="177">
        <f>FLOOR((I56/$G$79),0.0001)</f>
        <v>3.5700000000000003E-2</v>
      </c>
      <c r="L56" s="178"/>
      <c r="O56" s="66"/>
      <c r="P56" s="11"/>
      <c r="Q56" s="12"/>
    </row>
    <row r="57" spans="1:17" ht="21.75" customHeight="1" x14ac:dyDescent="0.25">
      <c r="A57" s="141"/>
      <c r="B57" s="96" t="s">
        <v>21</v>
      </c>
      <c r="C57" s="119"/>
      <c r="D57" s="97"/>
      <c r="E57" s="165" t="s">
        <v>10</v>
      </c>
      <c r="F57" s="166"/>
      <c r="G57" s="166"/>
      <c r="H57" s="167"/>
      <c r="I57" s="151"/>
      <c r="J57" s="152"/>
      <c r="K57" s="179"/>
      <c r="L57" s="180"/>
      <c r="O57" s="66"/>
      <c r="P57" s="11"/>
      <c r="Q57" s="12"/>
    </row>
    <row r="58" spans="1:17" ht="21.75" customHeight="1" x14ac:dyDescent="0.25">
      <c r="A58" s="141"/>
      <c r="B58" s="96" t="s">
        <v>8</v>
      </c>
      <c r="C58" s="119"/>
      <c r="D58" s="97"/>
      <c r="E58" s="165"/>
      <c r="F58" s="166"/>
      <c r="G58" s="166"/>
      <c r="H58" s="167"/>
      <c r="I58" s="151"/>
      <c r="J58" s="152"/>
      <c r="K58" s="179"/>
      <c r="L58" s="180"/>
      <c r="O58" s="66"/>
      <c r="P58" s="11"/>
      <c r="Q58" s="12"/>
    </row>
    <row r="59" spans="1:17" ht="41.25" customHeight="1" thickBot="1" x14ac:dyDescent="0.3">
      <c r="A59" s="142"/>
      <c r="B59" s="174" t="s">
        <v>9</v>
      </c>
      <c r="C59" s="175"/>
      <c r="D59" s="176"/>
      <c r="E59" s="183"/>
      <c r="F59" s="184"/>
      <c r="G59" s="184"/>
      <c r="H59" s="185"/>
      <c r="I59" s="153"/>
      <c r="J59" s="154"/>
      <c r="K59" s="181"/>
      <c r="L59" s="182"/>
      <c r="O59" s="66"/>
      <c r="P59" s="11"/>
      <c r="Q59" s="12"/>
    </row>
    <row r="60" spans="1:17" ht="36" customHeight="1" x14ac:dyDescent="0.25">
      <c r="A60" s="158" t="s">
        <v>130</v>
      </c>
      <c r="B60" s="160" t="s">
        <v>6</v>
      </c>
      <c r="C60" s="161"/>
      <c r="D60" s="162"/>
      <c r="E60" s="146" t="s">
        <v>39</v>
      </c>
      <c r="F60" s="147"/>
      <c r="G60" s="147"/>
      <c r="H60" s="148"/>
      <c r="I60" s="205">
        <f>SUMIF($D$19:$D$42,P68,$B$19:$B$42)</f>
        <v>32</v>
      </c>
      <c r="J60" s="206"/>
      <c r="K60" s="209">
        <f>FLOOR((I60/$G$79),0.0001)</f>
        <v>0.28570000000000001</v>
      </c>
      <c r="L60" s="210"/>
      <c r="O60" s="66"/>
    </row>
    <row r="61" spans="1:17" ht="21.75" customHeight="1" x14ac:dyDescent="0.25">
      <c r="A61" s="141"/>
      <c r="B61" s="96" t="s">
        <v>21</v>
      </c>
      <c r="C61" s="119"/>
      <c r="D61" s="97"/>
      <c r="E61" s="165" t="s">
        <v>43</v>
      </c>
      <c r="F61" s="166"/>
      <c r="G61" s="166"/>
      <c r="H61" s="167"/>
      <c r="I61" s="151"/>
      <c r="J61" s="152"/>
      <c r="K61" s="179"/>
      <c r="L61" s="180"/>
      <c r="O61" s="28"/>
    </row>
    <row r="62" spans="1:17" ht="21.75" customHeight="1" x14ac:dyDescent="0.25">
      <c r="A62" s="141"/>
      <c r="B62" s="96" t="s">
        <v>8</v>
      </c>
      <c r="C62" s="119"/>
      <c r="D62" s="97"/>
      <c r="E62" s="165"/>
      <c r="F62" s="166"/>
      <c r="G62" s="166"/>
      <c r="H62" s="167"/>
      <c r="I62" s="151"/>
      <c r="J62" s="152"/>
      <c r="K62" s="179"/>
      <c r="L62" s="180"/>
      <c r="O62" s="28"/>
    </row>
    <row r="63" spans="1:17" ht="41.25" customHeight="1" thickBot="1" x14ac:dyDescent="0.3">
      <c r="A63" s="159"/>
      <c r="B63" s="186" t="s">
        <v>9</v>
      </c>
      <c r="C63" s="187"/>
      <c r="D63" s="188"/>
      <c r="E63" s="155"/>
      <c r="F63" s="156"/>
      <c r="G63" s="156"/>
      <c r="H63" s="157"/>
      <c r="I63" s="207"/>
      <c r="J63" s="208"/>
      <c r="K63" s="211"/>
      <c r="L63" s="212"/>
      <c r="O63" s="28"/>
    </row>
    <row r="64" spans="1:17" s="2" customFormat="1" ht="34.5" customHeight="1" thickBot="1" x14ac:dyDescent="0.3">
      <c r="A64" s="42" t="s">
        <v>131</v>
      </c>
      <c r="B64" s="191" t="s">
        <v>124</v>
      </c>
      <c r="C64" s="192"/>
      <c r="D64" s="192"/>
      <c r="E64" s="192"/>
      <c r="F64" s="192"/>
      <c r="G64" s="192"/>
      <c r="H64" s="193"/>
      <c r="I64" s="194">
        <f>SUMIF($D$19:$D$42,P69,$B$19:$B$42)</f>
        <v>0</v>
      </c>
      <c r="J64" s="195"/>
      <c r="K64" s="196">
        <f>(100%-(FLOOR((I64/$G$79),0.0001)+SUM(K48:K63)))+(FLOOR((I64/$G$79),0.0001))</f>
        <v>9.9999999999988987E-5</v>
      </c>
      <c r="L64" s="197"/>
      <c r="O64" s="28"/>
      <c r="P64" s="61" t="s">
        <v>24</v>
      </c>
      <c r="Q64" s="6"/>
    </row>
    <row r="65" spans="1:17" ht="30.75" customHeight="1" thickTop="1" x14ac:dyDescent="0.25">
      <c r="A65" s="198" t="s">
        <v>164</v>
      </c>
      <c r="B65" s="199"/>
      <c r="C65" s="199"/>
      <c r="D65" s="199"/>
      <c r="E65" s="199"/>
      <c r="F65" s="199"/>
      <c r="G65" s="199"/>
      <c r="H65" s="200"/>
      <c r="I65" s="201">
        <f>SUM(I48:I63)</f>
        <v>112</v>
      </c>
      <c r="J65" s="202"/>
      <c r="K65" s="203">
        <f>SUM(K48:K63)</f>
        <v>0.99990000000000001</v>
      </c>
      <c r="L65" s="204"/>
      <c r="O65" s="28"/>
      <c r="P65" s="62" t="s">
        <v>127</v>
      </c>
    </row>
    <row r="66" spans="1:17" ht="30.75" customHeight="1" thickBot="1" x14ac:dyDescent="0.3">
      <c r="A66" s="220" t="s">
        <v>165</v>
      </c>
      <c r="B66" s="221"/>
      <c r="C66" s="221"/>
      <c r="D66" s="221"/>
      <c r="E66" s="221"/>
      <c r="F66" s="221"/>
      <c r="G66" s="221"/>
      <c r="H66" s="222"/>
      <c r="I66" s="223">
        <f>SUM(I48:I64)</f>
        <v>112</v>
      </c>
      <c r="J66" s="224"/>
      <c r="K66" s="225">
        <f>SUM(K48:K64)</f>
        <v>1</v>
      </c>
      <c r="L66" s="226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227" t="s">
        <v>145</v>
      </c>
      <c r="B68" s="227"/>
      <c r="C68" s="227"/>
      <c r="D68" s="227"/>
      <c r="E68" s="227"/>
      <c r="F68" s="227"/>
      <c r="G68" s="227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215" t="s">
        <v>117</v>
      </c>
      <c r="B69" s="215"/>
      <c r="C69" s="215"/>
      <c r="D69" s="215"/>
      <c r="E69" s="215"/>
      <c r="F69" s="215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215" t="s">
        <v>118</v>
      </c>
      <c r="B70" s="215"/>
      <c r="C70" s="215"/>
      <c r="D70" s="215"/>
      <c r="E70" s="215"/>
      <c r="F70" s="215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215" t="s">
        <v>119</v>
      </c>
      <c r="B71" s="215"/>
      <c r="C71" s="215"/>
      <c r="D71" s="215"/>
      <c r="E71" s="215"/>
      <c r="F71" s="215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215" t="s">
        <v>120</v>
      </c>
      <c r="B72" s="215"/>
      <c r="C72" s="215"/>
      <c r="D72" s="215"/>
      <c r="E72" s="215"/>
      <c r="F72" s="215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215" t="s">
        <v>121</v>
      </c>
      <c r="B73" s="215"/>
      <c r="C73" s="215"/>
      <c r="D73" s="215"/>
      <c r="E73" s="215"/>
      <c r="F73" s="215"/>
      <c r="G73" s="48">
        <f>SUMIF($C$19:$C$42,P121,$B$19:$B$42)</f>
        <v>8</v>
      </c>
      <c r="H73" s="27"/>
      <c r="I73" s="27"/>
      <c r="J73" s="23"/>
      <c r="K73" s="26"/>
      <c r="L73" s="26"/>
      <c r="O73" s="213" t="s">
        <v>123</v>
      </c>
      <c r="P73" s="214"/>
    </row>
    <row r="74" spans="1:17" s="5" customFormat="1" ht="32.25" customHeight="1" thickTop="1" x14ac:dyDescent="0.25">
      <c r="A74" s="215" t="s">
        <v>126</v>
      </c>
      <c r="B74" s="215"/>
      <c r="C74" s="215"/>
      <c r="D74" s="215"/>
      <c r="E74" s="215"/>
      <c r="F74" s="215"/>
      <c r="G74" s="48">
        <f>SUMIF($C$19:$C$42,P126,$B$19:$B$42)</f>
        <v>8</v>
      </c>
      <c r="H74" s="27"/>
      <c r="I74" s="27"/>
      <c r="J74" s="23"/>
      <c r="K74" s="26"/>
      <c r="L74" s="26"/>
      <c r="O74" s="216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217" t="s">
        <v>146</v>
      </c>
      <c r="B75" s="217"/>
      <c r="C75" s="217"/>
      <c r="D75" s="217"/>
      <c r="E75" s="217"/>
      <c r="F75" s="217"/>
      <c r="G75" s="31">
        <f>SUM(G69:G74)</f>
        <v>72</v>
      </c>
      <c r="H75" s="27"/>
      <c r="I75" s="27"/>
      <c r="J75" s="23"/>
      <c r="K75" s="26"/>
      <c r="L75" s="26"/>
      <c r="O75" s="216"/>
      <c r="P75" s="24" t="str">
        <f t="shared" si="0"/>
        <v>OP VVV</v>
      </c>
      <c r="Q75" s="6"/>
    </row>
    <row r="76" spans="1:17" ht="32.25" customHeight="1" x14ac:dyDescent="0.25">
      <c r="A76" s="218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O76" s="216"/>
      <c r="P76" s="24" t="str">
        <f t="shared" si="0"/>
        <v>OPZ</v>
      </c>
    </row>
    <row r="77" spans="1:17" ht="32.25" customHeight="1" x14ac:dyDescent="0.25">
      <c r="A77" s="219" t="s">
        <v>147</v>
      </c>
      <c r="B77" s="219"/>
      <c r="C77" s="219"/>
      <c r="D77" s="219"/>
      <c r="E77" s="219"/>
      <c r="F77" s="219"/>
      <c r="G77" s="79">
        <v>184</v>
      </c>
      <c r="H77" s="49"/>
      <c r="I77" s="35"/>
      <c r="J77" s="35"/>
      <c r="K77" s="35"/>
      <c r="L77" s="35"/>
      <c r="O77" s="216"/>
      <c r="P77" s="24" t="str">
        <f t="shared" si="0"/>
        <v>OPD (14-20)</v>
      </c>
    </row>
    <row r="78" spans="1:17" ht="42" customHeight="1" x14ac:dyDescent="0.25">
      <c r="A78" s="219" t="s">
        <v>148</v>
      </c>
      <c r="B78" s="219"/>
      <c r="C78" s="219"/>
      <c r="D78" s="219"/>
      <c r="E78" s="219"/>
      <c r="F78" s="219"/>
      <c r="G78" s="50">
        <f>G77*E11</f>
        <v>184</v>
      </c>
      <c r="H78" s="49"/>
      <c r="I78" s="35"/>
      <c r="J78" s="35"/>
      <c r="K78" s="35"/>
      <c r="L78" s="35"/>
      <c r="O78" s="216"/>
      <c r="P78" s="24" t="str">
        <f t="shared" si="0"/>
        <v>OP ŽP (14-20)</v>
      </c>
      <c r="Q78" s="1"/>
    </row>
    <row r="79" spans="1:17" ht="42" customHeight="1" x14ac:dyDescent="0.25">
      <c r="A79" s="96" t="s">
        <v>149</v>
      </c>
      <c r="B79" s="119"/>
      <c r="C79" s="119"/>
      <c r="D79" s="119"/>
      <c r="E79" s="119"/>
      <c r="F79" s="119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216"/>
      <c r="P79" s="24" t="str">
        <f t="shared" si="0"/>
        <v>IROP</v>
      </c>
      <c r="Q79" s="1"/>
    </row>
    <row r="80" spans="1:17" ht="42.75" customHeight="1" x14ac:dyDescent="0.25">
      <c r="A80" s="228" t="s">
        <v>166</v>
      </c>
      <c r="B80" s="229"/>
      <c r="C80" s="229"/>
      <c r="D80" s="229"/>
      <c r="E80" s="229"/>
      <c r="F80" s="229"/>
      <c r="G80" s="53">
        <f>K65</f>
        <v>0.99990000000000001</v>
      </c>
      <c r="H80" s="54"/>
      <c r="I80" s="35"/>
      <c r="J80" s="35"/>
      <c r="K80" s="35"/>
      <c r="L80" s="35"/>
      <c r="O80" s="216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216"/>
      <c r="P81" s="24" t="str">
        <f t="shared" si="0"/>
        <v>OP TP (14-20)</v>
      </c>
      <c r="Q81" s="1"/>
    </row>
    <row r="82" spans="1:17" ht="42" customHeight="1" x14ac:dyDescent="0.25">
      <c r="A82" s="230" t="s">
        <v>30</v>
      </c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O82" s="216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216"/>
      <c r="P83" s="24" t="str">
        <f t="shared" si="0"/>
        <v>PRV (14-20)</v>
      </c>
      <c r="Q83" s="1"/>
    </row>
    <row r="84" spans="1:17" ht="29.25" customHeight="1" x14ac:dyDescent="0.25">
      <c r="A84" s="231" t="s">
        <v>1</v>
      </c>
      <c r="B84" s="232"/>
      <c r="C84" s="232"/>
      <c r="D84" s="232"/>
      <c r="E84" s="233"/>
      <c r="F84" s="98"/>
      <c r="G84" s="99"/>
      <c r="H84" s="11"/>
      <c r="I84" s="234" t="s">
        <v>1</v>
      </c>
      <c r="J84" s="235"/>
      <c r="K84" s="233"/>
      <c r="L84" s="99"/>
      <c r="O84" s="216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234" t="s">
        <v>150</v>
      </c>
      <c r="J85" s="235"/>
      <c r="K85" s="233"/>
      <c r="L85" s="99"/>
      <c r="O85" s="216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234" t="s">
        <v>151</v>
      </c>
      <c r="J86" s="235"/>
      <c r="K86" s="233"/>
      <c r="L86" s="99"/>
      <c r="O86" s="216"/>
      <c r="P86" s="24" t="str">
        <f t="shared" si="0"/>
        <v>OP PS-Ra (14-20)</v>
      </c>
      <c r="Q86" s="1"/>
    </row>
    <row r="87" spans="1:17" ht="48.75" customHeight="1" x14ac:dyDescent="0.25">
      <c r="A87" s="231" t="s">
        <v>2</v>
      </c>
      <c r="B87" s="232"/>
      <c r="C87" s="232"/>
      <c r="D87" s="232"/>
      <c r="E87" s="233"/>
      <c r="F87" s="98"/>
      <c r="G87" s="99"/>
      <c r="H87" s="11"/>
      <c r="I87" s="241" t="s">
        <v>3</v>
      </c>
      <c r="J87" s="242"/>
      <c r="K87" s="233"/>
      <c r="L87" s="99"/>
      <c r="O87" s="216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216"/>
      <c r="P88" s="24" t="str">
        <f t="shared" si="0"/>
        <v>OP PS-Sa (14-20)</v>
      </c>
      <c r="Q88" s="1"/>
    </row>
    <row r="89" spans="1:17" ht="15" x14ac:dyDescent="0.25">
      <c r="A89" s="236"/>
      <c r="B89" s="237"/>
      <c r="C89" s="33" t="s">
        <v>122</v>
      </c>
      <c r="O89" s="216"/>
      <c r="P89" s="24" t="str">
        <f t="shared" si="0"/>
        <v>OP Central Europe (14-20)</v>
      </c>
      <c r="Q89" s="1"/>
    </row>
    <row r="90" spans="1:17" ht="48.75" customHeight="1" x14ac:dyDescent="0.25">
      <c r="O90" s="216"/>
      <c r="P90" s="24" t="str">
        <f t="shared" si="0"/>
        <v>OP Danube</v>
      </c>
      <c r="Q90" s="1"/>
    </row>
    <row r="91" spans="1:17" ht="44.25" customHeight="1" x14ac:dyDescent="0.25">
      <c r="O91" s="216"/>
      <c r="P91" s="24" t="str">
        <f t="shared" si="0"/>
        <v>OP Meziregionální</v>
      </c>
      <c r="Q91" s="1"/>
    </row>
    <row r="92" spans="1:17" ht="15" x14ac:dyDescent="0.25">
      <c r="O92" s="216"/>
      <c r="P92" s="24" t="str">
        <f t="shared" si="0"/>
        <v>OP PI</v>
      </c>
      <c r="Q92" s="1"/>
    </row>
    <row r="93" spans="1:17" ht="15" x14ac:dyDescent="0.25">
      <c r="O93" s="216"/>
      <c r="P93" s="24" t="str">
        <f t="shared" si="0"/>
        <v>OP VaVpI</v>
      </c>
      <c r="Q93" s="1"/>
    </row>
    <row r="94" spans="1:17" ht="15" x14ac:dyDescent="0.25">
      <c r="O94" s="216"/>
      <c r="P94" s="24" t="str">
        <f t="shared" si="0"/>
        <v>OP VK</v>
      </c>
      <c r="Q94" s="1"/>
    </row>
    <row r="95" spans="1:17" ht="15" x14ac:dyDescent="0.25">
      <c r="O95" s="216"/>
      <c r="P95" s="24" t="str">
        <f t="shared" si="0"/>
        <v>OP LZZ</v>
      </c>
      <c r="Q95" s="1"/>
    </row>
    <row r="96" spans="1:17" ht="15" x14ac:dyDescent="0.25">
      <c r="O96" s="216"/>
      <c r="P96" s="24" t="str">
        <f t="shared" si="0"/>
        <v>OPD (07-13)</v>
      </c>
      <c r="Q96" s="1"/>
    </row>
    <row r="97" spans="15:17" ht="15" x14ac:dyDescent="0.25">
      <c r="O97" s="216"/>
      <c r="P97" s="24" t="str">
        <f t="shared" si="0"/>
        <v>OP ŽP (07-13)</v>
      </c>
      <c r="Q97" s="1"/>
    </row>
    <row r="98" spans="15:17" ht="15" x14ac:dyDescent="0.25">
      <c r="O98" s="216"/>
      <c r="P98" s="24" t="str">
        <f t="shared" si="0"/>
        <v>IOP</v>
      </c>
      <c r="Q98" s="1"/>
    </row>
    <row r="99" spans="15:17" ht="15" x14ac:dyDescent="0.25">
      <c r="O99" s="216"/>
      <c r="P99" s="24" t="str">
        <f t="shared" si="0"/>
        <v>OP PA</v>
      </c>
      <c r="Q99" s="1"/>
    </row>
    <row r="100" spans="15:17" ht="15" x14ac:dyDescent="0.25">
      <c r="O100" s="216"/>
      <c r="P100" s="24" t="str">
        <f t="shared" si="0"/>
        <v>OP PK</v>
      </c>
      <c r="Q100" s="1"/>
    </row>
    <row r="101" spans="15:17" ht="15" x14ac:dyDescent="0.25">
      <c r="O101" s="216"/>
      <c r="P101" s="24" t="str">
        <f t="shared" si="0"/>
        <v>OP TP (07-13)</v>
      </c>
      <c r="Q101" s="1"/>
    </row>
    <row r="102" spans="15:17" ht="15" x14ac:dyDescent="0.25">
      <c r="O102" s="216"/>
      <c r="P102" s="24" t="str">
        <f t="shared" si="0"/>
        <v>ERF</v>
      </c>
      <c r="Q102" s="1"/>
    </row>
    <row r="103" spans="15:17" ht="15" x14ac:dyDescent="0.25">
      <c r="O103" s="216"/>
      <c r="P103" s="24" t="str">
        <f t="shared" si="0"/>
        <v>PRV (07-13)</v>
      </c>
      <c r="Q103" s="1"/>
    </row>
    <row r="104" spans="15:17" ht="15" x14ac:dyDescent="0.25">
      <c r="O104" s="216"/>
      <c r="P104" s="24" t="str">
        <f t="shared" si="0"/>
        <v>OP PS-Po (07-13)</v>
      </c>
      <c r="Q104" s="1"/>
    </row>
    <row r="105" spans="15:17" ht="15" x14ac:dyDescent="0.25">
      <c r="O105" s="216"/>
      <c r="P105" s="24" t="str">
        <f t="shared" si="0"/>
        <v>OP PS-Sl (07-13)</v>
      </c>
      <c r="Q105" s="2"/>
    </row>
    <row r="106" spans="15:17" ht="15" x14ac:dyDescent="0.25">
      <c r="O106" s="216"/>
      <c r="P106" s="24" t="str">
        <f t="shared" si="0"/>
        <v>OP PS-Ra (07-13)</v>
      </c>
      <c r="Q106" s="1"/>
    </row>
    <row r="107" spans="15:17" ht="15" x14ac:dyDescent="0.25">
      <c r="O107" s="216"/>
      <c r="P107" s="24" t="str">
        <f t="shared" si="0"/>
        <v>OP PS-Ba (07-13)</v>
      </c>
    </row>
    <row r="108" spans="15:17" ht="15" x14ac:dyDescent="0.25">
      <c r="O108" s="216"/>
      <c r="P108" s="24" t="str">
        <f t="shared" si="0"/>
        <v>OP PS-Sa (07-13)</v>
      </c>
    </row>
    <row r="109" spans="15:17" ht="15" x14ac:dyDescent="0.25">
      <c r="O109" s="216"/>
      <c r="P109" s="24" t="str">
        <f t="shared" si="0"/>
        <v>OP NN – CE (07-13)</v>
      </c>
    </row>
    <row r="110" spans="15:17" ht="15" x14ac:dyDescent="0.25">
      <c r="O110" s="216"/>
      <c r="P110" s="24" t="str">
        <f t="shared" si="0"/>
        <v>Interreg IV C</v>
      </c>
    </row>
    <row r="111" spans="15:17" ht="15" x14ac:dyDescent="0.25">
      <c r="O111" s="216"/>
      <c r="P111" s="24" t="str">
        <f t="shared" si="0"/>
        <v>ROP SZ</v>
      </c>
    </row>
    <row r="112" spans="15:17" ht="15" x14ac:dyDescent="0.25">
      <c r="O112" s="216"/>
      <c r="P112" s="24" t="str">
        <f t="shared" si="0"/>
        <v>ROP SV</v>
      </c>
    </row>
    <row r="113" spans="15:17" ht="15" x14ac:dyDescent="0.25">
      <c r="O113" s="216"/>
      <c r="P113" s="24" t="str">
        <f t="shared" si="0"/>
        <v>ROP SČ</v>
      </c>
    </row>
    <row r="114" spans="15:17" ht="15" x14ac:dyDescent="0.25">
      <c r="O114" s="216"/>
      <c r="P114" s="24" t="str">
        <f t="shared" si="0"/>
        <v>ROP JZ</v>
      </c>
      <c r="Q114" s="1"/>
    </row>
    <row r="115" spans="15:17" ht="15" x14ac:dyDescent="0.25">
      <c r="O115" s="216"/>
      <c r="P115" s="24" t="str">
        <f t="shared" si="0"/>
        <v>ROP JV</v>
      </c>
      <c r="Q115" s="5"/>
    </row>
    <row r="116" spans="15:17" ht="15" x14ac:dyDescent="0.25">
      <c r="O116" s="216"/>
      <c r="P116" s="24" t="str">
        <f t="shared" si="0"/>
        <v>ROP MS</v>
      </c>
      <c r="Q116" s="8"/>
    </row>
    <row r="117" spans="15:17" ht="15" x14ac:dyDescent="0.25">
      <c r="O117" s="216"/>
      <c r="P117" s="24" t="str">
        <f t="shared" si="0"/>
        <v>ROP SM</v>
      </c>
    </row>
    <row r="118" spans="15:17" ht="15" x14ac:dyDescent="0.25">
      <c r="O118" s="216"/>
      <c r="P118" s="24" t="str">
        <f t="shared" si="0"/>
        <v>ESPON 2013</v>
      </c>
    </row>
    <row r="119" spans="15:17" ht="15" x14ac:dyDescent="0.25">
      <c r="O119" s="216"/>
      <c r="P119" s="24" t="str">
        <f t="shared" si="0"/>
        <v>INTERA​CT II</v>
      </c>
    </row>
    <row r="120" spans="15:17" ht="15.75" thickBot="1" x14ac:dyDescent="0.3">
      <c r="O120" s="216"/>
      <c r="P120" s="19" t="s">
        <v>25</v>
      </c>
    </row>
    <row r="121" spans="15:17" ht="23.25" customHeight="1" x14ac:dyDescent="0.25">
      <c r="O121" s="238" t="s">
        <v>116</v>
      </c>
      <c r="P121" s="29" t="s">
        <v>110</v>
      </c>
    </row>
    <row r="122" spans="15:17" ht="23.25" customHeight="1" x14ac:dyDescent="0.25">
      <c r="O122" s="239"/>
      <c r="P122" s="24" t="s">
        <v>115</v>
      </c>
    </row>
    <row r="123" spans="15:17" ht="23.25" customHeight="1" x14ac:dyDescent="0.25">
      <c r="O123" s="239"/>
      <c r="P123" s="24" t="s">
        <v>26</v>
      </c>
    </row>
    <row r="124" spans="15:17" ht="23.25" customHeight="1" x14ac:dyDescent="0.25">
      <c r="O124" s="239"/>
      <c r="P124" s="24" t="s">
        <v>111</v>
      </c>
    </row>
    <row r="125" spans="15:17" ht="23.25" customHeight="1" x14ac:dyDescent="0.25">
      <c r="O125" s="239"/>
      <c r="P125" s="24" t="s">
        <v>27</v>
      </c>
    </row>
    <row r="126" spans="15:17" ht="23.25" customHeight="1" thickBot="1" x14ac:dyDescent="0.3">
      <c r="O126" s="240"/>
      <c r="P126" s="25" t="s">
        <v>125</v>
      </c>
    </row>
    <row r="127" spans="15:17" ht="21" customHeight="1" x14ac:dyDescent="0.25"/>
  </sheetData>
  <mergeCells count="133"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</mergeCells>
  <dataValidations count="4">
    <dataValidation type="list" allowBlank="1" showInputMessage="1" showErrorMessage="1" sqref="D19:D42">
      <formula1>$P$65:$P$70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C19:C42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2017-11-29T09:33:18Z</dcterms:modified>
</cp:coreProperties>
</file>