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0" yWindow="1905" windowWidth="19440" windowHeight="11340"/>
  </bookViews>
  <sheets>
    <sheet name="HMG 2017" sheetId="4" r:id="rId1"/>
  </sheets>
  <definedNames>
    <definedName name="_xlnm._FilterDatabase" localSheetId="0" hidden="1">'HMG 2017'!$A$6:$AE$28</definedName>
    <definedName name="_Ref363218695" localSheetId="0">'HMG 2017'!#REF!</definedName>
  </definedNames>
  <calcPr calcId="145621"/>
</workbook>
</file>

<file path=xl/calcChain.xml><?xml version="1.0" encoding="utf-8"?>
<calcChain xmlns="http://schemas.openxmlformats.org/spreadsheetml/2006/main">
  <c r="K27" i="4" l="1"/>
  <c r="L27" i="4" s="1"/>
  <c r="L23" i="4" l="1"/>
  <c r="J23" i="4" s="1"/>
  <c r="L25" i="4" l="1"/>
  <c r="K7" i="4" l="1"/>
  <c r="L7" i="4" s="1"/>
  <c r="J7" i="4" l="1"/>
  <c r="K28" i="4"/>
  <c r="L28" i="4" s="1"/>
  <c r="L18" i="4" l="1"/>
  <c r="J18" i="4" s="1"/>
  <c r="L17" i="4"/>
  <c r="J17" i="4" s="1"/>
  <c r="L26" i="4"/>
  <c r="J26" i="4" s="1"/>
  <c r="J25" i="4"/>
  <c r="L22" i="4"/>
  <c r="J22" i="4" s="1"/>
  <c r="L21" i="4"/>
  <c r="J21" i="4" s="1"/>
  <c r="L24" i="4"/>
  <c r="J24" i="4" s="1"/>
  <c r="L20" i="4"/>
  <c r="J20" i="4" s="1"/>
  <c r="L19" i="4"/>
  <c r="J19" i="4" s="1"/>
  <c r="L16" i="4"/>
  <c r="J16" i="4" s="1"/>
  <c r="L15" i="4"/>
  <c r="J15" i="4" s="1"/>
  <c r="L14" i="4"/>
  <c r="J14" i="4" s="1"/>
  <c r="L9" i="4"/>
  <c r="J9" i="4" s="1"/>
  <c r="L8" i="4" l="1"/>
  <c r="J8" i="4" s="1"/>
  <c r="L10" i="4"/>
  <c r="J10" i="4" s="1"/>
  <c r="L13" i="4"/>
  <c r="J13" i="4" s="1"/>
  <c r="L12" i="4"/>
  <c r="J12" i="4" s="1"/>
  <c r="L11" i="4" l="1"/>
  <c r="J11" i="4" s="1"/>
</calcChain>
</file>

<file path=xl/sharedStrings.xml><?xml version="1.0" encoding="utf-8"?>
<sst xmlns="http://schemas.openxmlformats.org/spreadsheetml/2006/main" count="552" uniqueCount="177">
  <si>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</si>
  <si>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</si>
  <si>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</si>
  <si>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</si>
  <si>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</si>
  <si>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</si>
  <si>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</si>
  <si>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</si>
  <si>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</si>
  <si>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</si>
  <si>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</si>
  <si>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</si>
  <si>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</si>
  <si>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</si>
  <si>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</si>
  <si>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</si>
  <si>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</si>
  <si>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</si>
  <si>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</si>
  <si>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</si>
  <si>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</si>
  <si>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</si>
  <si>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</si>
  <si>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</si>
  <si>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</si>
  <si>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</si>
  <si>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</si>
  <si>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</si>
  <si>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</si>
  <si>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</si>
  <si>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</si>
  <si>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</si>
  <si>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</si>
  <si>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</si>
  <si>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</si>
  <si>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</si>
  <si>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</si>
  <si>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</si>
  <si>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</si>
  <si>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</si>
  <si>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</si>
  <si>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</si>
  <si>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</si>
  <si>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</si>
  <si>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</si>
  <si>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</si>
  <si>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</si>
  <si>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</si>
  <si>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</si>
  <si>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</si>
  <si>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</si>
  <si>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</si>
  <si>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</si>
  <si>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</si>
  <si>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</si>
  <si>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</si>
  <si>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</si>
  <si>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</si>
  <si>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</si>
  <si>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</si>
  <si>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</si>
  <si>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</si>
  <si>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</si>
  <si>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</si>
  <si>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</si>
  <si>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</si>
  <si>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</si>
  <si>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</si>
  <si>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</si>
  <si>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</si>
  <si>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</si>
  <si>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</si>
  <si>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</si>
  <si>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</si>
  <si>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</si>
  <si>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</si>
  <si>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</si>
  <si>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</si>
  <si>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Při přepočtu byl použit kurz 27,5  Kč za  1 EUR</t>
  </si>
  <si>
    <t>Celková alokace (CZK)</t>
  </si>
  <si>
    <t>Z toho příspěvek Unie (CZK)</t>
  </si>
  <si>
    <t>Z toho národní spolufinancování (CZK)</t>
  </si>
  <si>
    <t>kolová</t>
  </si>
  <si>
    <t>NR</t>
  </si>
  <si>
    <t>IP 10</t>
  </si>
  <si>
    <t>2.4 Zvýšení kvality a dostupnosti infrastruktury pro vzdělávání a celoživotní učení</t>
  </si>
  <si>
    <t>IP 9a</t>
  </si>
  <si>
    <t>2.2 Vznik nových a rozvoj existujících podnikatelských aktivit v oblasti sociálního podnikání</t>
  </si>
  <si>
    <t>IP 4c</t>
  </si>
  <si>
    <t>2.5 Snížení energetické náročnosti v sektoru bydlení</t>
  </si>
  <si>
    <t>Sociální podnikání v obcích s rozšířenou působností, na jejichž území se nenachází sociálně vyloučená lokalita</t>
  </si>
  <si>
    <t>OP Z, OP PPR</t>
  </si>
  <si>
    <t>Sociální podnikání v obcích s rozšířenou působností, na jejichž území se nachází sociálně vyloučená lokalita</t>
  </si>
  <si>
    <t>Území celé ČR mimo hl. m. Prahy</t>
  </si>
  <si>
    <t>Energeticky úsporná opatření na obálce budovy, výměna nebo instalace nových zdrojů tepla</t>
  </si>
  <si>
    <t>Majitelé a obyvatelé bytových domů, obyvatelé obcí a měst</t>
  </si>
  <si>
    <t>ANO</t>
  </si>
  <si>
    <t>NE</t>
  </si>
  <si>
    <t>NZÚ</t>
  </si>
  <si>
    <t>2.1 Zvýšení kvality a dostupnosti služeb vedoucí k sociální inkluzi</t>
  </si>
  <si>
    <t>OP VVV, OPZ</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</si>
  <si>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</si>
  <si>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</si>
  <si>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</si>
  <si>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</si>
  <si>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</si>
  <si>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OP VVV, OP Z</t>
  </si>
  <si>
    <r>
      <t>Druh výzvy</t>
    </r>
    <r>
      <rPr>
        <b/>
        <vertAlign val="superscript"/>
        <sz val="10"/>
        <rFont val="Arial"/>
        <family val="2"/>
        <charset val="238"/>
      </rPr>
      <t xml:space="preserve"> </t>
    </r>
  </si>
  <si>
    <t>OSVČ, obchodní korporace, NNO, církve, církevní organizace</t>
  </si>
  <si>
    <t>Polyfunkční komunitní centra</t>
  </si>
  <si>
    <t>IP2c</t>
  </si>
  <si>
    <t>3.2 Zvyšování efektivity a transparentnosti veřejné správy prostřednictvím rozvoje využití a kvality systémů IKT</t>
  </si>
  <si>
    <t>OP Z</t>
  </si>
  <si>
    <t>eGovernment II.</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</si>
  <si>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</si>
  <si>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kraje, organizace zřizované nebo zakládané kraji,                            obce,                                           organizace zřizované nebo zakládané obcemi,                  nestátní neziskové organizace</t>
  </si>
  <si>
    <t>OP VVV, OP PPR, OP Z</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</si>
  <si>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</si>
  <si>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Sociální bydlení II.</t>
  </si>
  <si>
    <t>Sociální bydlení (SVL) II.</t>
  </si>
  <si>
    <t>Rozvoj sociálních služeb II.</t>
  </si>
  <si>
    <t>Rozvoj sociálních služeb (SVL) II.</t>
  </si>
  <si>
    <t>Komunitní centra II.</t>
  </si>
  <si>
    <t>Komunitní centra (SVL) II.</t>
  </si>
  <si>
    <t>Infrastruktura pro zájmové, neformální a celoživotní vzdělávání II.</t>
  </si>
  <si>
    <t>Infrastruktura pro zájmové, neformální a celoživotní vzdělávání (SVL) II.</t>
  </si>
  <si>
    <t>Infrastruktura základních škol II.</t>
  </si>
  <si>
    <t>Infrastruktura základních škol (SVL) II.</t>
  </si>
  <si>
    <t>Infrastruktura pro předškolní vzdělávání II.</t>
  </si>
  <si>
    <t>Zateplování II.</t>
  </si>
  <si>
    <t>eProcurement; zpřístupnění obsahu, transparentnost, opendata; prostorová data a služby</t>
  </si>
  <si>
    <t>Občané, podnikatelé, zaměstnanci ve veřejné správě</t>
  </si>
  <si>
    <t>Území celé ČR vč. hl. m. Prahy</t>
  </si>
  <si>
    <t>Organizační složky státu,  příspěvkové organizace organizačních složek státu,    státní organizace,                 kraje, organizace zřizované nebo zakládané kraji,                    obce, organizace zřizované nebo zakládané obcemi,                   státní podniky</t>
  </si>
  <si>
    <t>Infrastruktura středních škol a vyšších odborných škol II.</t>
  </si>
  <si>
    <t>Infrastruktura středních škol a vyšších odborných škol (SVL) II.</t>
  </si>
  <si>
    <t>IP 9d</t>
  </si>
  <si>
    <t xml:space="preserve">Venkovské oblasti se schválenou SCLLD, tvořené správními územími obcí s méně než 25 000, obyvateli. Velkost MAS nebude mneší než 10 000 obyvatel a nepřekročí hranici 100 000 obyvatel. </t>
  </si>
  <si>
    <t xml:space="preserve">OP VVV, PRV, OP ŽP, OP Z, </t>
  </si>
  <si>
    <t>IP 7b</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</si>
  <si>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</si>
  <si>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</si>
  <si>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</si>
  <si>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</si>
  <si>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OPD</t>
  </si>
  <si>
    <t>Vybrané úseky silnic II. a III. třídy - II.</t>
  </si>
  <si>
    <t xml:space="preserve">Komunitně vedený místní rozvoj  - zdravotnictví </t>
  </si>
  <si>
    <t>Sociální podnikání pro SVL III.</t>
  </si>
  <si>
    <t>Sociální podnikání III.</t>
  </si>
  <si>
    <t>Infrastruktura pro předškolní vzdělávání  (SVL) II.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</si>
  <si>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</si>
  <si>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</si>
  <si>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</si>
  <si>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Plánovaná data udávají pouze měsíce</t>
  </si>
  <si>
    <t>Stavby, stavební úpravy, pořízení vybavení a venkovní úpravy komunitních center</t>
  </si>
  <si>
    <t>Datovým zdrojem pro definování datových položek Harmonogramu výzev na rok 2017 je MP monitorování a MP MS2014+.</t>
  </si>
  <si>
    <t>Obyvatelé a návštěvníci venkovských oblasti, území MAS</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</si>
  <si>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</si>
  <si>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</si>
  <si>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</si>
  <si>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</si>
  <si>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</si>
  <si>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</si>
  <si>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</si>
  <si>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Infrastruktury pro předškolní vzdělávání - podpora zařízení péče o děti do 3 let, dětských skupin a mateřských škol</t>
  </si>
  <si>
    <t>Subjekty, které realizují projekty v rámci SCLLD na území MAS, kategorie příjemců vychází z jednotlivých specifických cílů IROP</t>
  </si>
  <si>
    <t>Nákup objektů, zařízení a vybavení a stavební úpravy pro sociální služby.        Vybudování zázemí pro terénní služby. Ambulatní sociální služby. Pobytové sociální služby</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</si>
  <si>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</si>
  <si>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</si>
  <si>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4.1 Posílení komunitně vedeného místního rozvoje za účelem zvýšení kvality ve venkovských oblastech a aktivizace místního potenciálu</t>
  </si>
  <si>
    <t>1.1 Zvýšení regionální mobility prostřednictvím modernizace a rozvoje sítí regionální silniční infratruktury navazující na síť TEN-T</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</si>
  <si>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</si>
  <si>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 xml:space="preserve">Komunitně vedený místní rozvoj - řešení rizik </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</si>
  <si>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</si>
  <si>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 xml:space="preserve">Venkovské oblasti se schválenou SCLLD, tvořené správními územími obcí s méně než 25 000, obyvateli. Velkost MAS nebude mneší než 10 000 obyvatel a nepřekročí hranici 100 000 obyvatel </t>
  </si>
  <si>
    <t>PRV, OP ŽP, OP Z, OP VVV</t>
  </si>
  <si>
    <t>Harmonogram výzev pro IROP na rok 2017  (k 22.7.2016)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</si>
</sst>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7"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
      <sz val="10"/>
      <color rgb="FF000000"/>
      <name val="Arial"/>
      <family val="2"/>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75">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164" fontId="15"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0" fontId="0" fillId="0" borderId="0" xfId="0" applyFill="1" applyAlignment="1">
      <alignment vertical="center"/>
    </xf>
    <xf numFmtId="0" fontId="0" fillId="0" borderId="0" xfId="0"/>
    <xf numFmtId="0" fontId="2" fillId="10" borderId="0" xfId="0" applyFont="1" applyFill="1" applyAlignment="1">
      <alignment horizontal="left" vertical="center"/>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 fillId="0" borderId="1" xfId="0" applyFont="1" applyFill="1" applyBorder="1" applyAlignment="1">
      <alignment horizontal="justify" vertical="center"/>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xf>
    <xf numFmtId="0" fontId="4" fillId="0" borderId="2" xfId="0" applyFont="1" applyFill="1" applyBorder="1" applyAlignment="1">
      <alignment horizontal="center" vertical="center"/>
    </xf>
    <xf numFmtId="0" fontId="2" fillId="0" borderId="0" xfId="0" applyFont="1" applyFill="1" applyAlignment="1">
      <alignment horizontal="left" vertical="center"/>
    </xf>
    <xf numFmtId="0" fontId="1" fillId="1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Fill="1"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6"/>
  <sheetViews>
    <sheetView tabSelected="1" zoomScale="70" zoomScaleNormal="70" workbookViewId="0">
      <pane ySplit="6" topLeftCell="A7" activePane="bottomLeft" state="frozen"/>
      <selection pane="bottomLeft" sqref="A1:AC1"/>
    </sheetView>
  </sheetViews>
  <sheetFormatPr defaultRowHeight="15" x14ac:dyDescent="0.25"/>
  <cols>
    <col min="1" max="1" width="7.5703125" style="16" customWidth="1"/>
    <col min="2" max="2" width="16.42578125" style="16" customWidth="1"/>
    <col min="3" max="3" width="9.140625" style="16"/>
    <col min="4" max="4" width="12.7109375" style="16" customWidth="1"/>
    <col min="5" max="5" width="17.42578125" style="17" customWidth="1"/>
    <col min="6" max="6" width="9.140625" style="16"/>
    <col min="7" max="7" width="13.140625" style="16" customWidth="1"/>
    <col min="8" max="8" width="9.140625" style="16"/>
    <col min="9" max="9" width="9.140625" style="16" customWidth="1"/>
    <col min="10" max="10" width="20.42578125" style="16" customWidth="1"/>
    <col min="11" max="12" width="17.28515625" style="16" customWidth="1"/>
    <col min="13" max="13" width="12.42578125" style="16" customWidth="1"/>
    <col min="14" max="14" width="11" style="16" customWidth="1"/>
    <col min="15" max="15" width="10.85546875" style="16" customWidth="1"/>
    <col min="16" max="16" width="12.42578125" style="16" customWidth="1"/>
    <col min="17" max="17" width="9.7109375" style="16" customWidth="1"/>
    <col min="18" max="18" width="33.5703125" style="16" customWidth="1"/>
    <col min="19" max="19" width="22" style="16" customWidth="1"/>
    <col min="20" max="20" width="16.28515625" style="16" customWidth="1"/>
    <col min="21" max="21" width="31.7109375" style="19" customWidth="1"/>
    <col min="22" max="22" width="17.140625" style="16" customWidth="1"/>
    <col min="23" max="23" width="12.42578125" style="16" customWidth="1"/>
    <col min="24" max="24" width="12.85546875" style="16" customWidth="1"/>
    <col min="25" max="25" width="9.140625" style="16" customWidth="1"/>
    <col min="26" max="26" width="11.7109375" style="16" customWidth="1"/>
    <col min="27" max="27" width="11.42578125" style="18" customWidth="1"/>
    <col min="28" max="28" width="10.5703125" style="16" customWidth="1"/>
    <col min="29" max="29" width="11.28515625" style="16" customWidth="1"/>
    <col min="30" max="30" width="10.28515625" style="1" customWidth="1"/>
    <col min="31" max="31" width="18.28515625" style="1" customWidth="1"/>
    <col min="32" max="16384" width="9.140625" style="1"/>
  </cols>
  <sheetData>
    <row r="1" spans="1:31" s="2" customFormat="1" ht="20.25" x14ac:dyDescent="0.25">
      <c r="A1" s="74" t="s">
        <v>176</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row>
    <row r="2" spans="1:31" s="2" customFormat="1" ht="20.25" x14ac:dyDescent="0.25">
      <c r="A2" s="45"/>
      <c r="B2" s="6"/>
      <c r="C2" s="6"/>
      <c r="D2" s="6"/>
      <c r="E2" s="6"/>
      <c r="F2" s="6"/>
      <c r="G2" s="6"/>
      <c r="H2" s="6"/>
      <c r="I2" s="6"/>
      <c r="J2" s="6"/>
      <c r="K2" s="6"/>
      <c r="L2" s="6"/>
      <c r="M2" s="6"/>
      <c r="N2" s="6"/>
      <c r="O2" s="6"/>
      <c r="P2" s="6"/>
      <c r="Q2" s="6"/>
      <c r="R2" s="6"/>
      <c r="S2" s="6"/>
      <c r="T2" s="6"/>
      <c r="U2" s="6"/>
      <c r="V2" s="6"/>
      <c r="W2" s="6"/>
      <c r="X2" s="6"/>
      <c r="Y2" s="6"/>
      <c r="Z2" s="6"/>
      <c r="AA2" s="6"/>
      <c r="AB2" s="6"/>
      <c r="AC2" s="6"/>
    </row>
    <row r="3" spans="1:31" s="3" customFormat="1" ht="12.75" x14ac:dyDescent="0.25">
      <c r="A3" s="64" t="s">
        <v>0</v>
      </c>
      <c r="B3" s="65"/>
      <c r="C3" s="65"/>
      <c r="D3" s="65"/>
      <c r="E3" s="65"/>
      <c r="F3" s="65"/>
      <c r="G3" s="65"/>
      <c r="H3" s="66"/>
      <c r="I3" s="67" t="s">
        <v>1</v>
      </c>
      <c r="J3" s="68"/>
      <c r="K3" s="68"/>
      <c r="L3" s="68"/>
      <c r="M3" s="68"/>
      <c r="N3" s="68"/>
      <c r="O3" s="68"/>
      <c r="P3" s="68"/>
      <c r="Q3" s="69"/>
      <c r="R3" s="70" t="s">
        <v>32</v>
      </c>
      <c r="S3" s="70"/>
      <c r="T3" s="70"/>
      <c r="U3" s="70"/>
      <c r="V3" s="71" t="s">
        <v>37</v>
      </c>
      <c r="W3" s="71"/>
      <c r="X3" s="71"/>
      <c r="Y3" s="71"/>
      <c r="Z3" s="71"/>
      <c r="AA3" s="71"/>
      <c r="AB3" s="71"/>
      <c r="AC3" s="71"/>
    </row>
    <row r="4" spans="1:31" s="2" customFormat="1" ht="12.75" x14ac:dyDescent="0.25">
      <c r="A4" s="57" t="s">
        <v>2</v>
      </c>
      <c r="B4" s="57" t="s">
        <v>3</v>
      </c>
      <c r="C4" s="57" t="s">
        <v>4</v>
      </c>
      <c r="D4" s="57" t="s">
        <v>5</v>
      </c>
      <c r="E4" s="72" t="s">
        <v>6</v>
      </c>
      <c r="F4" s="57" t="s">
        <v>7</v>
      </c>
      <c r="G4" s="57" t="s">
        <v>8</v>
      </c>
      <c r="H4" s="57" t="s">
        <v>9</v>
      </c>
      <c r="I4" s="58" t="s">
        <v>107</v>
      </c>
      <c r="J4" s="59" t="s">
        <v>59</v>
      </c>
      <c r="K4" s="60"/>
      <c r="L4" s="61"/>
      <c r="M4" s="62" t="s">
        <v>10</v>
      </c>
      <c r="N4" s="62" t="s">
        <v>11</v>
      </c>
      <c r="O4" s="62" t="s">
        <v>12</v>
      </c>
      <c r="P4" s="62" t="s">
        <v>13</v>
      </c>
      <c r="Q4" s="62" t="s">
        <v>14</v>
      </c>
      <c r="R4" s="55" t="s">
        <v>33</v>
      </c>
      <c r="S4" s="55" t="s">
        <v>34</v>
      </c>
      <c r="T4" s="55" t="s">
        <v>51</v>
      </c>
      <c r="U4" s="55" t="s">
        <v>35</v>
      </c>
      <c r="V4" s="54" t="s">
        <v>38</v>
      </c>
      <c r="W4" s="54" t="s">
        <v>39</v>
      </c>
      <c r="X4" s="54" t="s">
        <v>52</v>
      </c>
      <c r="Y4" s="54" t="s">
        <v>40</v>
      </c>
      <c r="Z4" s="54" t="s">
        <v>41</v>
      </c>
      <c r="AA4" s="54" t="s">
        <v>42</v>
      </c>
      <c r="AB4" s="54" t="s">
        <v>43</v>
      </c>
      <c r="AC4" s="54" t="s">
        <v>44</v>
      </c>
    </row>
    <row r="5" spans="1:31" s="2" customFormat="1" ht="85.5" customHeight="1" x14ac:dyDescent="0.25">
      <c r="A5" s="57"/>
      <c r="B5" s="57"/>
      <c r="C5" s="57"/>
      <c r="D5" s="57"/>
      <c r="E5" s="73"/>
      <c r="F5" s="57"/>
      <c r="G5" s="57"/>
      <c r="H5" s="57"/>
      <c r="I5" s="58"/>
      <c r="J5" s="7" t="s">
        <v>79</v>
      </c>
      <c r="K5" s="8" t="s">
        <v>80</v>
      </c>
      <c r="L5" s="8" t="s">
        <v>81</v>
      </c>
      <c r="M5" s="63"/>
      <c r="N5" s="63"/>
      <c r="O5" s="63"/>
      <c r="P5" s="63"/>
      <c r="Q5" s="63"/>
      <c r="R5" s="56"/>
      <c r="S5" s="56"/>
      <c r="T5" s="56"/>
      <c r="U5" s="56"/>
      <c r="V5" s="54"/>
      <c r="W5" s="54"/>
      <c r="X5" s="54"/>
      <c r="Y5" s="54"/>
      <c r="Z5" s="54"/>
      <c r="AA5" s="54"/>
      <c r="AB5" s="54"/>
      <c r="AC5" s="54"/>
    </row>
    <row r="6" spans="1:31"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31" s="5" customFormat="1" ht="231.75" customHeight="1" x14ac:dyDescent="0.25">
      <c r="A7" s="30">
        <v>76</v>
      </c>
      <c r="B7" s="30" t="s">
        <v>145</v>
      </c>
      <c r="C7" s="30">
        <v>1</v>
      </c>
      <c r="D7" s="30" t="s">
        <v>139</v>
      </c>
      <c r="E7" s="30" t="s">
        <v>170</v>
      </c>
      <c r="F7" s="30" t="s">
        <v>73</v>
      </c>
      <c r="G7" s="30" t="s">
        <v>73</v>
      </c>
      <c r="H7" s="30" t="s">
        <v>73</v>
      </c>
      <c r="I7" s="30" t="s">
        <v>74</v>
      </c>
      <c r="J7" s="23">
        <f t="shared" ref="J7:J26" si="0">K7+L7</f>
        <v>12230226411.764706</v>
      </c>
      <c r="K7" s="23">
        <f>20791384900/2</f>
        <v>10395692450</v>
      </c>
      <c r="L7" s="23">
        <f t="shared" ref="L7:L24" si="1">K7*(15/85)</f>
        <v>1834533961.7647059</v>
      </c>
      <c r="M7" s="30" t="s">
        <v>75</v>
      </c>
      <c r="N7" s="31">
        <v>42795</v>
      </c>
      <c r="O7" s="31">
        <v>42826</v>
      </c>
      <c r="P7" s="30" t="s">
        <v>73</v>
      </c>
      <c r="Q7" s="31">
        <v>43435</v>
      </c>
      <c r="R7" s="30" t="s">
        <v>140</v>
      </c>
      <c r="S7" s="30" t="s">
        <v>141</v>
      </c>
      <c r="T7" s="30" t="s">
        <v>142</v>
      </c>
      <c r="U7" s="30" t="s">
        <v>143</v>
      </c>
      <c r="V7" s="28" t="s">
        <v>76</v>
      </c>
      <c r="W7" s="28" t="s">
        <v>77</v>
      </c>
      <c r="X7" s="28" t="s">
        <v>73</v>
      </c>
      <c r="Y7" s="28" t="s">
        <v>73</v>
      </c>
      <c r="Z7" s="28" t="s">
        <v>73</v>
      </c>
      <c r="AA7" s="30" t="s">
        <v>144</v>
      </c>
      <c r="AB7" s="28" t="s">
        <v>73</v>
      </c>
      <c r="AC7" s="28" t="s">
        <v>73</v>
      </c>
      <c r="AD7" s="26"/>
      <c r="AE7" s="26"/>
    </row>
    <row r="8" spans="1:31" s="5" customFormat="1" ht="205.5" customHeight="1" x14ac:dyDescent="0.25">
      <c r="A8" s="30">
        <v>74</v>
      </c>
      <c r="B8" s="30" t="s">
        <v>122</v>
      </c>
      <c r="C8" s="30">
        <v>2</v>
      </c>
      <c r="D8" s="30" t="s">
        <v>86</v>
      </c>
      <c r="E8" s="29" t="s">
        <v>99</v>
      </c>
      <c r="F8" s="30" t="s">
        <v>73</v>
      </c>
      <c r="G8" s="30" t="s">
        <v>73</v>
      </c>
      <c r="H8" s="30" t="s">
        <v>73</v>
      </c>
      <c r="I8" s="30" t="s">
        <v>82</v>
      </c>
      <c r="J8" s="23">
        <f t="shared" si="0"/>
        <v>70588235.294117644</v>
      </c>
      <c r="K8" s="23">
        <v>60000000</v>
      </c>
      <c r="L8" s="23">
        <f t="shared" si="1"/>
        <v>10588235.294117648</v>
      </c>
      <c r="M8" s="30" t="s">
        <v>75</v>
      </c>
      <c r="N8" s="31">
        <v>42767</v>
      </c>
      <c r="O8" s="31">
        <v>42795</v>
      </c>
      <c r="P8" s="30" t="s">
        <v>83</v>
      </c>
      <c r="Q8" s="31">
        <v>42917</v>
      </c>
      <c r="R8" s="29" t="s">
        <v>154</v>
      </c>
      <c r="S8" s="29" t="s">
        <v>101</v>
      </c>
      <c r="T8" s="30" t="s">
        <v>150</v>
      </c>
      <c r="U8" s="30" t="s">
        <v>102</v>
      </c>
      <c r="V8" s="28" t="s">
        <v>76</v>
      </c>
      <c r="W8" s="28" t="s">
        <v>77</v>
      </c>
      <c r="X8" s="28" t="s">
        <v>73</v>
      </c>
      <c r="Y8" s="28" t="s">
        <v>73</v>
      </c>
      <c r="Z8" s="28" t="s">
        <v>73</v>
      </c>
      <c r="AA8" s="30" t="s">
        <v>91</v>
      </c>
      <c r="AB8" s="28" t="s">
        <v>73</v>
      </c>
      <c r="AC8" s="28" t="s">
        <v>73</v>
      </c>
    </row>
    <row r="9" spans="1:31" s="5" customFormat="1" ht="208.5" customHeight="1" x14ac:dyDescent="0.25">
      <c r="A9" s="30">
        <v>75</v>
      </c>
      <c r="B9" s="30" t="s">
        <v>123</v>
      </c>
      <c r="C9" s="30">
        <v>2</v>
      </c>
      <c r="D9" s="30" t="s">
        <v>86</v>
      </c>
      <c r="E9" s="29" t="s">
        <v>99</v>
      </c>
      <c r="F9" s="30" t="s">
        <v>73</v>
      </c>
      <c r="G9" s="30" t="s">
        <v>73</v>
      </c>
      <c r="H9" s="30" t="s">
        <v>73</v>
      </c>
      <c r="I9" s="30" t="s">
        <v>82</v>
      </c>
      <c r="J9" s="23">
        <f t="shared" si="0"/>
        <v>164705882.35294119</v>
      </c>
      <c r="K9" s="23">
        <v>140000000</v>
      </c>
      <c r="L9" s="23">
        <f t="shared" si="1"/>
        <v>24705882.352941178</v>
      </c>
      <c r="M9" s="30" t="s">
        <v>75</v>
      </c>
      <c r="N9" s="31">
        <v>42767</v>
      </c>
      <c r="O9" s="31">
        <v>42795</v>
      </c>
      <c r="P9" s="30" t="s">
        <v>83</v>
      </c>
      <c r="Q9" s="31">
        <v>42917</v>
      </c>
      <c r="R9" s="29" t="s">
        <v>154</v>
      </c>
      <c r="S9" s="29" t="s">
        <v>101</v>
      </c>
      <c r="T9" s="30" t="s">
        <v>151</v>
      </c>
      <c r="U9" s="30" t="s">
        <v>102</v>
      </c>
      <c r="V9" s="28" t="s">
        <v>76</v>
      </c>
      <c r="W9" s="28" t="s">
        <v>77</v>
      </c>
      <c r="X9" s="28" t="s">
        <v>73</v>
      </c>
      <c r="Y9" s="28" t="s">
        <v>73</v>
      </c>
      <c r="Z9" s="28" t="s">
        <v>73</v>
      </c>
      <c r="AA9" s="30" t="s">
        <v>91</v>
      </c>
      <c r="AB9" s="28" t="s">
        <v>73</v>
      </c>
      <c r="AC9" s="28" t="s">
        <v>73</v>
      </c>
    </row>
    <row r="10" spans="1:31" s="5" customFormat="1" ht="152.25" customHeight="1" x14ac:dyDescent="0.25">
      <c r="A10" s="30">
        <v>77</v>
      </c>
      <c r="B10" s="42" t="s">
        <v>120</v>
      </c>
      <c r="C10" s="30">
        <v>2</v>
      </c>
      <c r="D10" s="30" t="s">
        <v>86</v>
      </c>
      <c r="E10" s="29" t="s">
        <v>99</v>
      </c>
      <c r="F10" s="30" t="s">
        <v>73</v>
      </c>
      <c r="G10" s="30" t="s">
        <v>73</v>
      </c>
      <c r="H10" s="30" t="s">
        <v>73</v>
      </c>
      <c r="I10" s="30" t="s">
        <v>82</v>
      </c>
      <c r="J10" s="23">
        <f t="shared" si="0"/>
        <v>105882352.94117647</v>
      </c>
      <c r="K10" s="23">
        <v>90000000</v>
      </c>
      <c r="L10" s="23">
        <f t="shared" si="1"/>
        <v>15882352.941176472</v>
      </c>
      <c r="M10" s="30" t="s">
        <v>75</v>
      </c>
      <c r="N10" s="31">
        <v>42795</v>
      </c>
      <c r="O10" s="31">
        <v>42826</v>
      </c>
      <c r="P10" s="30" t="s">
        <v>83</v>
      </c>
      <c r="Q10" s="31">
        <v>42948</v>
      </c>
      <c r="R10" s="29" t="s">
        <v>166</v>
      </c>
      <c r="S10" s="29" t="s">
        <v>101</v>
      </c>
      <c r="T10" s="30" t="s">
        <v>150</v>
      </c>
      <c r="U10" s="30" t="s">
        <v>102</v>
      </c>
      <c r="V10" s="28" t="s">
        <v>76</v>
      </c>
      <c r="W10" s="28" t="s">
        <v>77</v>
      </c>
      <c r="X10" s="28" t="s">
        <v>73</v>
      </c>
      <c r="Y10" s="28" t="s">
        <v>73</v>
      </c>
      <c r="Z10" s="28" t="s">
        <v>73</v>
      </c>
      <c r="AA10" s="30" t="s">
        <v>91</v>
      </c>
      <c r="AB10" s="28" t="s">
        <v>73</v>
      </c>
      <c r="AC10" s="28" t="s">
        <v>73</v>
      </c>
    </row>
    <row r="11" spans="1:31" s="5" customFormat="1" ht="152.25" customHeight="1" x14ac:dyDescent="0.25">
      <c r="A11" s="30">
        <v>78</v>
      </c>
      <c r="B11" s="42" t="s">
        <v>121</v>
      </c>
      <c r="C11" s="30">
        <v>2</v>
      </c>
      <c r="D11" s="30" t="s">
        <v>86</v>
      </c>
      <c r="E11" s="29" t="s">
        <v>99</v>
      </c>
      <c r="F11" s="30" t="s">
        <v>73</v>
      </c>
      <c r="G11" s="30" t="s">
        <v>73</v>
      </c>
      <c r="H11" s="30" t="s">
        <v>73</v>
      </c>
      <c r="I11" s="30" t="s">
        <v>82</v>
      </c>
      <c r="J11" s="23">
        <f t="shared" si="0"/>
        <v>247058823.52941176</v>
      </c>
      <c r="K11" s="23">
        <v>210000000</v>
      </c>
      <c r="L11" s="23">
        <f t="shared" si="1"/>
        <v>37058823.52941177</v>
      </c>
      <c r="M11" s="30" t="s">
        <v>75</v>
      </c>
      <c r="N11" s="31">
        <v>42795</v>
      </c>
      <c r="O11" s="31">
        <v>42826</v>
      </c>
      <c r="P11" s="30" t="s">
        <v>83</v>
      </c>
      <c r="Q11" s="31">
        <v>42948</v>
      </c>
      <c r="R11" s="29" t="s">
        <v>166</v>
      </c>
      <c r="S11" s="29" t="s">
        <v>101</v>
      </c>
      <c r="T11" s="30" t="s">
        <v>151</v>
      </c>
      <c r="U11" s="30" t="s">
        <v>102</v>
      </c>
      <c r="V11" s="28" t="s">
        <v>76</v>
      </c>
      <c r="W11" s="28" t="s">
        <v>77</v>
      </c>
      <c r="X11" s="28" t="s">
        <v>73</v>
      </c>
      <c r="Y11" s="28" t="s">
        <v>73</v>
      </c>
      <c r="Z11" s="28" t="s">
        <v>73</v>
      </c>
      <c r="AA11" s="30" t="s">
        <v>91</v>
      </c>
      <c r="AB11" s="28" t="s">
        <v>73</v>
      </c>
      <c r="AC11" s="28" t="s">
        <v>73</v>
      </c>
    </row>
    <row r="12" spans="1:31" s="5" customFormat="1" ht="149.25" customHeight="1" x14ac:dyDescent="0.25">
      <c r="A12" s="30">
        <v>80</v>
      </c>
      <c r="B12" s="30" t="s">
        <v>118</v>
      </c>
      <c r="C12" s="30">
        <v>2</v>
      </c>
      <c r="D12" s="30" t="s">
        <v>86</v>
      </c>
      <c r="E12" s="29" t="s">
        <v>99</v>
      </c>
      <c r="F12" s="30" t="s">
        <v>73</v>
      </c>
      <c r="G12" s="30" t="s">
        <v>73</v>
      </c>
      <c r="H12" s="30" t="s">
        <v>73</v>
      </c>
      <c r="I12" s="30" t="s">
        <v>82</v>
      </c>
      <c r="J12" s="23">
        <f t="shared" si="0"/>
        <v>705882352.94117641</v>
      </c>
      <c r="K12" s="23">
        <v>600000000</v>
      </c>
      <c r="L12" s="23">
        <f t="shared" si="1"/>
        <v>105882352.94117647</v>
      </c>
      <c r="M12" s="30" t="s">
        <v>75</v>
      </c>
      <c r="N12" s="31">
        <v>42826</v>
      </c>
      <c r="O12" s="31">
        <v>42856</v>
      </c>
      <c r="P12" s="30" t="s">
        <v>83</v>
      </c>
      <c r="Q12" s="31">
        <v>42979</v>
      </c>
      <c r="R12" s="29" t="s">
        <v>103</v>
      </c>
      <c r="S12" s="29" t="s">
        <v>104</v>
      </c>
      <c r="T12" s="30" t="s">
        <v>150</v>
      </c>
      <c r="U12" s="30" t="s">
        <v>105</v>
      </c>
      <c r="V12" s="28" t="s">
        <v>76</v>
      </c>
      <c r="W12" s="28" t="s">
        <v>77</v>
      </c>
      <c r="X12" s="28" t="s">
        <v>73</v>
      </c>
      <c r="Y12" s="28" t="s">
        <v>73</v>
      </c>
      <c r="Z12" s="28" t="s">
        <v>73</v>
      </c>
      <c r="AA12" s="30" t="s">
        <v>91</v>
      </c>
      <c r="AB12" s="28" t="s">
        <v>73</v>
      </c>
      <c r="AC12" s="28" t="s">
        <v>73</v>
      </c>
    </row>
    <row r="13" spans="1:31" s="5" customFormat="1" ht="171.75" customHeight="1" x14ac:dyDescent="0.25">
      <c r="A13" s="30">
        <v>81</v>
      </c>
      <c r="B13" s="30" t="s">
        <v>119</v>
      </c>
      <c r="C13" s="30">
        <v>2</v>
      </c>
      <c r="D13" s="30" t="s">
        <v>86</v>
      </c>
      <c r="E13" s="29" t="s">
        <v>99</v>
      </c>
      <c r="F13" s="30" t="s">
        <v>73</v>
      </c>
      <c r="G13" s="30" t="s">
        <v>73</v>
      </c>
      <c r="H13" s="30" t="s">
        <v>73</v>
      </c>
      <c r="I13" s="30" t="s">
        <v>82</v>
      </c>
      <c r="J13" s="23">
        <f t="shared" si="0"/>
        <v>1647058823.5294118</v>
      </c>
      <c r="K13" s="23">
        <v>1400000000</v>
      </c>
      <c r="L13" s="23">
        <f t="shared" si="1"/>
        <v>247058823.52941179</v>
      </c>
      <c r="M13" s="30" t="s">
        <v>75</v>
      </c>
      <c r="N13" s="31">
        <v>42826</v>
      </c>
      <c r="O13" s="31">
        <v>42856</v>
      </c>
      <c r="P13" s="30" t="s">
        <v>83</v>
      </c>
      <c r="Q13" s="31">
        <v>42979</v>
      </c>
      <c r="R13" s="29" t="s">
        <v>103</v>
      </c>
      <c r="S13" s="29" t="s">
        <v>104</v>
      </c>
      <c r="T13" s="30" t="s">
        <v>151</v>
      </c>
      <c r="U13" s="30" t="s">
        <v>105</v>
      </c>
      <c r="V13" s="28" t="s">
        <v>76</v>
      </c>
      <c r="W13" s="28" t="s">
        <v>77</v>
      </c>
      <c r="X13" s="28" t="s">
        <v>73</v>
      </c>
      <c r="Y13" s="28" t="s">
        <v>73</v>
      </c>
      <c r="Z13" s="28" t="s">
        <v>73</v>
      </c>
      <c r="AA13" s="30" t="s">
        <v>91</v>
      </c>
      <c r="AB13" s="28" t="s">
        <v>73</v>
      </c>
      <c r="AC13" s="28" t="s">
        <v>73</v>
      </c>
    </row>
    <row r="14" spans="1:31" s="5" customFormat="1" ht="154.5" customHeight="1" x14ac:dyDescent="0.25">
      <c r="A14" s="30">
        <v>82</v>
      </c>
      <c r="B14" s="30" t="s">
        <v>109</v>
      </c>
      <c r="C14" s="30">
        <v>2</v>
      </c>
      <c r="D14" s="30" t="s">
        <v>86</v>
      </c>
      <c r="E14" s="29" t="s">
        <v>99</v>
      </c>
      <c r="F14" s="30" t="s">
        <v>73</v>
      </c>
      <c r="G14" s="30" t="s">
        <v>73</v>
      </c>
      <c r="H14" s="30" t="s">
        <v>73</v>
      </c>
      <c r="I14" s="30" t="s">
        <v>82</v>
      </c>
      <c r="J14" s="23">
        <f t="shared" si="0"/>
        <v>164705882.35294119</v>
      </c>
      <c r="K14" s="23">
        <v>140000000</v>
      </c>
      <c r="L14" s="23">
        <f t="shared" si="1"/>
        <v>24705882.352941178</v>
      </c>
      <c r="M14" s="30" t="s">
        <v>75</v>
      </c>
      <c r="N14" s="31">
        <v>42826</v>
      </c>
      <c r="O14" s="31">
        <v>42856</v>
      </c>
      <c r="P14" s="30" t="s">
        <v>83</v>
      </c>
      <c r="Q14" s="31">
        <v>43009</v>
      </c>
      <c r="R14" s="29" t="s">
        <v>154</v>
      </c>
      <c r="S14" s="29" t="s">
        <v>101</v>
      </c>
      <c r="T14" s="30" t="s">
        <v>93</v>
      </c>
      <c r="U14" s="30" t="s">
        <v>102</v>
      </c>
      <c r="V14" s="28" t="s">
        <v>76</v>
      </c>
      <c r="W14" s="28" t="s">
        <v>77</v>
      </c>
      <c r="X14" s="28" t="s">
        <v>73</v>
      </c>
      <c r="Y14" s="28" t="s">
        <v>73</v>
      </c>
      <c r="Z14" s="28" t="s">
        <v>73</v>
      </c>
      <c r="AA14" s="30" t="s">
        <v>91</v>
      </c>
      <c r="AB14" s="28" t="s">
        <v>73</v>
      </c>
      <c r="AC14" s="28" t="s">
        <v>73</v>
      </c>
    </row>
    <row r="15" spans="1:31" s="5" customFormat="1" ht="204" customHeight="1" x14ac:dyDescent="0.25">
      <c r="A15" s="30">
        <v>85</v>
      </c>
      <c r="B15" s="30" t="s">
        <v>148</v>
      </c>
      <c r="C15" s="30">
        <v>2</v>
      </c>
      <c r="D15" s="30" t="s">
        <v>86</v>
      </c>
      <c r="E15" s="29" t="s">
        <v>87</v>
      </c>
      <c r="F15" s="30" t="s">
        <v>73</v>
      </c>
      <c r="G15" s="30" t="s">
        <v>73</v>
      </c>
      <c r="H15" s="30" t="s">
        <v>73</v>
      </c>
      <c r="I15" s="30" t="s">
        <v>82</v>
      </c>
      <c r="J15" s="23">
        <f t="shared" si="0"/>
        <v>52941176.470588237</v>
      </c>
      <c r="K15" s="23">
        <v>45000000</v>
      </c>
      <c r="L15" s="23">
        <f t="shared" si="1"/>
        <v>7941176.4705882361</v>
      </c>
      <c r="M15" s="30" t="s">
        <v>75</v>
      </c>
      <c r="N15" s="31">
        <v>42948</v>
      </c>
      <c r="O15" s="31">
        <v>42948</v>
      </c>
      <c r="P15" s="30" t="s">
        <v>73</v>
      </c>
      <c r="Q15" s="31">
        <v>43101</v>
      </c>
      <c r="R15" s="30" t="s">
        <v>90</v>
      </c>
      <c r="S15" s="30" t="s">
        <v>171</v>
      </c>
      <c r="T15" s="30" t="s">
        <v>150</v>
      </c>
      <c r="U15" s="30" t="s">
        <v>108</v>
      </c>
      <c r="V15" s="28" t="s">
        <v>76</v>
      </c>
      <c r="W15" s="28" t="s">
        <v>77</v>
      </c>
      <c r="X15" s="28" t="s">
        <v>73</v>
      </c>
      <c r="Y15" s="28" t="s">
        <v>73</v>
      </c>
      <c r="Z15" s="28" t="s">
        <v>73</v>
      </c>
      <c r="AA15" s="30" t="s">
        <v>91</v>
      </c>
      <c r="AB15" s="28" t="s">
        <v>73</v>
      </c>
      <c r="AC15" s="28" t="s">
        <v>73</v>
      </c>
      <c r="AD15" s="24"/>
      <c r="AE15" s="24"/>
    </row>
    <row r="16" spans="1:31" s="5" customFormat="1" ht="222" customHeight="1" x14ac:dyDescent="0.25">
      <c r="A16" s="30">
        <v>86</v>
      </c>
      <c r="B16" s="30" t="s">
        <v>147</v>
      </c>
      <c r="C16" s="30">
        <v>2</v>
      </c>
      <c r="D16" s="30" t="s">
        <v>86</v>
      </c>
      <c r="E16" s="29" t="s">
        <v>87</v>
      </c>
      <c r="F16" s="30" t="s">
        <v>73</v>
      </c>
      <c r="G16" s="30" t="s">
        <v>73</v>
      </c>
      <c r="H16" s="30" t="s">
        <v>73</v>
      </c>
      <c r="I16" s="30" t="s">
        <v>82</v>
      </c>
      <c r="J16" s="23">
        <f t="shared" si="0"/>
        <v>123529411.76470588</v>
      </c>
      <c r="K16" s="23">
        <v>105000000</v>
      </c>
      <c r="L16" s="23">
        <f t="shared" si="1"/>
        <v>18529411.764705885</v>
      </c>
      <c r="M16" s="30" t="s">
        <v>75</v>
      </c>
      <c r="N16" s="31">
        <v>42948</v>
      </c>
      <c r="O16" s="31">
        <v>42948</v>
      </c>
      <c r="P16" s="30" t="s">
        <v>73</v>
      </c>
      <c r="Q16" s="31">
        <v>43101</v>
      </c>
      <c r="R16" s="30" t="s">
        <v>92</v>
      </c>
      <c r="S16" s="30" t="s">
        <v>171</v>
      </c>
      <c r="T16" s="30" t="s">
        <v>151</v>
      </c>
      <c r="U16" s="30" t="s">
        <v>108</v>
      </c>
      <c r="V16" s="28" t="s">
        <v>76</v>
      </c>
      <c r="W16" s="28" t="s">
        <v>77</v>
      </c>
      <c r="X16" s="28" t="s">
        <v>73</v>
      </c>
      <c r="Y16" s="28" t="s">
        <v>73</v>
      </c>
      <c r="Z16" s="28" t="s">
        <v>73</v>
      </c>
      <c r="AA16" s="30" t="s">
        <v>91</v>
      </c>
      <c r="AB16" s="28" t="s">
        <v>73</v>
      </c>
      <c r="AC16" s="28" t="s">
        <v>73</v>
      </c>
    </row>
    <row r="17" spans="1:31" s="5" customFormat="1" ht="261.75" customHeight="1" x14ac:dyDescent="0.25">
      <c r="A17" s="42">
        <v>71</v>
      </c>
      <c r="B17" s="42" t="s">
        <v>128</v>
      </c>
      <c r="C17" s="42">
        <v>2</v>
      </c>
      <c r="D17" s="42" t="s">
        <v>84</v>
      </c>
      <c r="E17" s="43" t="s">
        <v>85</v>
      </c>
      <c r="F17" s="42" t="s">
        <v>73</v>
      </c>
      <c r="G17" s="42" t="s">
        <v>73</v>
      </c>
      <c r="H17" s="42" t="s">
        <v>73</v>
      </c>
      <c r="I17" s="42" t="s">
        <v>82</v>
      </c>
      <c r="J17" s="23">
        <f t="shared" si="0"/>
        <v>31411764.705882356</v>
      </c>
      <c r="K17" s="23">
        <v>26700000</v>
      </c>
      <c r="L17" s="23">
        <f t="shared" si="1"/>
        <v>4711764.7058823537</v>
      </c>
      <c r="M17" s="42" t="s">
        <v>75</v>
      </c>
      <c r="N17" s="20">
        <v>42736</v>
      </c>
      <c r="O17" s="20">
        <v>42767</v>
      </c>
      <c r="P17" s="42" t="s">
        <v>73</v>
      </c>
      <c r="Q17" s="20">
        <v>42887</v>
      </c>
      <c r="R17" s="43" t="s">
        <v>164</v>
      </c>
      <c r="S17" s="43" t="s">
        <v>114</v>
      </c>
      <c r="T17" s="42" t="s">
        <v>150</v>
      </c>
      <c r="U17" s="21" t="s">
        <v>115</v>
      </c>
      <c r="V17" s="44" t="s">
        <v>76</v>
      </c>
      <c r="W17" s="44" t="s">
        <v>77</v>
      </c>
      <c r="X17" s="44" t="s">
        <v>73</v>
      </c>
      <c r="Y17" s="44" t="s">
        <v>73</v>
      </c>
      <c r="Z17" s="44" t="s">
        <v>73</v>
      </c>
      <c r="AA17" s="42" t="s">
        <v>116</v>
      </c>
      <c r="AB17" s="44" t="s">
        <v>73</v>
      </c>
      <c r="AC17" s="44" t="s">
        <v>73</v>
      </c>
    </row>
    <row r="18" spans="1:31" s="5" customFormat="1" ht="250.5" customHeight="1" x14ac:dyDescent="0.25">
      <c r="A18" s="42">
        <v>72</v>
      </c>
      <c r="B18" s="42" t="s">
        <v>149</v>
      </c>
      <c r="C18" s="42">
        <v>2</v>
      </c>
      <c r="D18" s="42" t="s">
        <v>84</v>
      </c>
      <c r="E18" s="43" t="s">
        <v>85</v>
      </c>
      <c r="F18" s="42" t="s">
        <v>73</v>
      </c>
      <c r="G18" s="42" t="s">
        <v>73</v>
      </c>
      <c r="H18" s="42" t="s">
        <v>73</v>
      </c>
      <c r="I18" s="42" t="s">
        <v>82</v>
      </c>
      <c r="J18" s="23">
        <f t="shared" si="0"/>
        <v>73294117.64705883</v>
      </c>
      <c r="K18" s="23">
        <v>62300000</v>
      </c>
      <c r="L18" s="23">
        <f t="shared" si="1"/>
        <v>10994117.647058824</v>
      </c>
      <c r="M18" s="42" t="s">
        <v>75</v>
      </c>
      <c r="N18" s="20">
        <v>42736</v>
      </c>
      <c r="O18" s="20">
        <v>42767</v>
      </c>
      <c r="P18" s="42" t="s">
        <v>73</v>
      </c>
      <c r="Q18" s="20">
        <v>42887</v>
      </c>
      <c r="R18" s="43" t="s">
        <v>164</v>
      </c>
      <c r="S18" s="43" t="s">
        <v>114</v>
      </c>
      <c r="T18" s="42" t="s">
        <v>151</v>
      </c>
      <c r="U18" s="21" t="s">
        <v>117</v>
      </c>
      <c r="V18" s="44" t="s">
        <v>76</v>
      </c>
      <c r="W18" s="44" t="s">
        <v>77</v>
      </c>
      <c r="X18" s="44" t="s">
        <v>73</v>
      </c>
      <c r="Y18" s="44" t="s">
        <v>73</v>
      </c>
      <c r="Z18" s="44" t="s">
        <v>73</v>
      </c>
      <c r="AA18" s="42" t="s">
        <v>116</v>
      </c>
      <c r="AB18" s="44" t="s">
        <v>73</v>
      </c>
      <c r="AC18" s="44" t="s">
        <v>73</v>
      </c>
    </row>
    <row r="19" spans="1:31" s="5" customFormat="1" ht="198.75" customHeight="1" x14ac:dyDescent="0.25">
      <c r="A19" s="30">
        <v>83</v>
      </c>
      <c r="B19" s="42" t="s">
        <v>134</v>
      </c>
      <c r="C19" s="30">
        <v>2</v>
      </c>
      <c r="D19" s="30" t="s">
        <v>84</v>
      </c>
      <c r="E19" s="29" t="s">
        <v>85</v>
      </c>
      <c r="F19" s="30" t="s">
        <v>73</v>
      </c>
      <c r="G19" s="30" t="s">
        <v>73</v>
      </c>
      <c r="H19" s="30" t="s">
        <v>73</v>
      </c>
      <c r="I19" s="30" t="s">
        <v>82</v>
      </c>
      <c r="J19" s="23">
        <f t="shared" si="0"/>
        <v>473647058.82352942</v>
      </c>
      <c r="K19" s="23">
        <v>402600000</v>
      </c>
      <c r="L19" s="23">
        <f t="shared" si="1"/>
        <v>71047058.823529422</v>
      </c>
      <c r="M19" s="30" t="s">
        <v>75</v>
      </c>
      <c r="N19" s="31">
        <v>42856</v>
      </c>
      <c r="O19" s="31">
        <v>42887</v>
      </c>
      <c r="P19" s="30" t="s">
        <v>73</v>
      </c>
      <c r="Q19" s="31">
        <v>43009</v>
      </c>
      <c r="R19" s="30" t="s">
        <v>157</v>
      </c>
      <c r="S19" s="30" t="s">
        <v>158</v>
      </c>
      <c r="T19" s="30" t="s">
        <v>150</v>
      </c>
      <c r="U19" s="27" t="s">
        <v>159</v>
      </c>
      <c r="V19" s="28" t="s">
        <v>76</v>
      </c>
      <c r="W19" s="28" t="s">
        <v>77</v>
      </c>
      <c r="X19" s="28" t="s">
        <v>73</v>
      </c>
      <c r="Y19" s="28" t="s">
        <v>73</v>
      </c>
      <c r="Z19" s="28" t="s">
        <v>73</v>
      </c>
      <c r="AA19" s="30" t="s">
        <v>100</v>
      </c>
      <c r="AB19" s="28" t="s">
        <v>73</v>
      </c>
      <c r="AC19" s="28" t="s">
        <v>73</v>
      </c>
    </row>
    <row r="20" spans="1:31" s="5" customFormat="1" ht="217.5" customHeight="1" x14ac:dyDescent="0.25">
      <c r="A20" s="30">
        <v>84</v>
      </c>
      <c r="B20" s="42" t="s">
        <v>135</v>
      </c>
      <c r="C20" s="30">
        <v>2</v>
      </c>
      <c r="D20" s="30" t="s">
        <v>84</v>
      </c>
      <c r="E20" s="29" t="s">
        <v>85</v>
      </c>
      <c r="F20" s="30" t="s">
        <v>73</v>
      </c>
      <c r="G20" s="30" t="s">
        <v>73</v>
      </c>
      <c r="H20" s="30" t="s">
        <v>73</v>
      </c>
      <c r="I20" s="30" t="s">
        <v>82</v>
      </c>
      <c r="J20" s="23">
        <f t="shared" si="0"/>
        <v>1105176470.5882354</v>
      </c>
      <c r="K20" s="23">
        <v>939400000</v>
      </c>
      <c r="L20" s="23">
        <f t="shared" si="1"/>
        <v>165776470.58823532</v>
      </c>
      <c r="M20" s="30" t="s">
        <v>75</v>
      </c>
      <c r="N20" s="31">
        <v>42856</v>
      </c>
      <c r="O20" s="31">
        <v>42887</v>
      </c>
      <c r="P20" s="30" t="s">
        <v>73</v>
      </c>
      <c r="Q20" s="31">
        <v>43009</v>
      </c>
      <c r="R20" s="30" t="s">
        <v>163</v>
      </c>
      <c r="S20" s="30" t="s">
        <v>158</v>
      </c>
      <c r="T20" s="30" t="s">
        <v>151</v>
      </c>
      <c r="U20" s="27" t="s">
        <v>159</v>
      </c>
      <c r="V20" s="28" t="s">
        <v>76</v>
      </c>
      <c r="W20" s="28" t="s">
        <v>77</v>
      </c>
      <c r="X20" s="28" t="s">
        <v>73</v>
      </c>
      <c r="Y20" s="28" t="s">
        <v>73</v>
      </c>
      <c r="Z20" s="28" t="s">
        <v>73</v>
      </c>
      <c r="AA20" s="30" t="s">
        <v>100</v>
      </c>
      <c r="AB20" s="28" t="s">
        <v>73</v>
      </c>
      <c r="AC20" s="28" t="s">
        <v>73</v>
      </c>
    </row>
    <row r="21" spans="1:31" s="5" customFormat="1" ht="218.25" customHeight="1" x14ac:dyDescent="0.25">
      <c r="A21" s="30">
        <v>87</v>
      </c>
      <c r="B21" s="30" t="s">
        <v>126</v>
      </c>
      <c r="C21" s="30">
        <v>2</v>
      </c>
      <c r="D21" s="30" t="s">
        <v>84</v>
      </c>
      <c r="E21" s="29" t="s">
        <v>85</v>
      </c>
      <c r="F21" s="30" t="s">
        <v>73</v>
      </c>
      <c r="G21" s="30" t="s">
        <v>73</v>
      </c>
      <c r="H21" s="30" t="s">
        <v>73</v>
      </c>
      <c r="I21" s="30" t="s">
        <v>82</v>
      </c>
      <c r="J21" s="23">
        <f t="shared" si="0"/>
        <v>288352941.17647058</v>
      </c>
      <c r="K21" s="23">
        <v>245100000</v>
      </c>
      <c r="L21" s="23">
        <f t="shared" si="1"/>
        <v>43252941.176470593</v>
      </c>
      <c r="M21" s="30" t="s">
        <v>75</v>
      </c>
      <c r="N21" s="31">
        <v>42979</v>
      </c>
      <c r="O21" s="31">
        <v>43009</v>
      </c>
      <c r="P21" s="30" t="s">
        <v>73</v>
      </c>
      <c r="Q21" s="31">
        <v>43160</v>
      </c>
      <c r="R21" s="30" t="s">
        <v>157</v>
      </c>
      <c r="S21" s="30" t="s">
        <v>161</v>
      </c>
      <c r="T21" s="30" t="s">
        <v>150</v>
      </c>
      <c r="U21" s="27" t="s">
        <v>162</v>
      </c>
      <c r="V21" s="28" t="s">
        <v>76</v>
      </c>
      <c r="W21" s="28" t="s">
        <v>77</v>
      </c>
      <c r="X21" s="28" t="s">
        <v>73</v>
      </c>
      <c r="Y21" s="28" t="s">
        <v>73</v>
      </c>
      <c r="Z21" s="28" t="s">
        <v>73</v>
      </c>
      <c r="AA21" s="30" t="s">
        <v>100</v>
      </c>
      <c r="AB21" s="28" t="s">
        <v>73</v>
      </c>
      <c r="AC21" s="28" t="s">
        <v>73</v>
      </c>
    </row>
    <row r="22" spans="1:31" s="5" customFormat="1" ht="261" customHeight="1" x14ac:dyDescent="0.25">
      <c r="A22" s="30">
        <v>88</v>
      </c>
      <c r="B22" s="30" t="s">
        <v>127</v>
      </c>
      <c r="C22" s="30">
        <v>2</v>
      </c>
      <c r="D22" s="30" t="s">
        <v>84</v>
      </c>
      <c r="E22" s="29" t="s">
        <v>85</v>
      </c>
      <c r="F22" s="30" t="s">
        <v>73</v>
      </c>
      <c r="G22" s="30" t="s">
        <v>73</v>
      </c>
      <c r="H22" s="30" t="s">
        <v>73</v>
      </c>
      <c r="I22" s="30" t="s">
        <v>82</v>
      </c>
      <c r="J22" s="23">
        <f t="shared" si="0"/>
        <v>672823529.41176474</v>
      </c>
      <c r="K22" s="23">
        <v>571900000</v>
      </c>
      <c r="L22" s="23">
        <f t="shared" si="1"/>
        <v>100923529.41176471</v>
      </c>
      <c r="M22" s="30" t="s">
        <v>75</v>
      </c>
      <c r="N22" s="31">
        <v>42979</v>
      </c>
      <c r="O22" s="31">
        <v>43009</v>
      </c>
      <c r="P22" s="30" t="s">
        <v>73</v>
      </c>
      <c r="Q22" s="31">
        <v>43160</v>
      </c>
      <c r="R22" s="30" t="s">
        <v>163</v>
      </c>
      <c r="S22" s="30" t="s">
        <v>161</v>
      </c>
      <c r="T22" s="30" t="s">
        <v>151</v>
      </c>
      <c r="U22" s="27" t="s">
        <v>162</v>
      </c>
      <c r="V22" s="28" t="s">
        <v>76</v>
      </c>
      <c r="W22" s="28" t="s">
        <v>77</v>
      </c>
      <c r="X22" s="28" t="s">
        <v>73</v>
      </c>
      <c r="Y22" s="28" t="s">
        <v>73</v>
      </c>
      <c r="Z22" s="28" t="s">
        <v>73</v>
      </c>
      <c r="AA22" s="30" t="s">
        <v>100</v>
      </c>
      <c r="AB22" s="28" t="s">
        <v>73</v>
      </c>
      <c r="AC22" s="28" t="s">
        <v>73</v>
      </c>
      <c r="AD22" s="26"/>
      <c r="AE22" s="26"/>
    </row>
    <row r="23" spans="1:31" s="5" customFormat="1" ht="237.75" customHeight="1" x14ac:dyDescent="0.25">
      <c r="A23" s="30">
        <v>89</v>
      </c>
      <c r="B23" s="30" t="s">
        <v>124</v>
      </c>
      <c r="C23" s="30">
        <v>2</v>
      </c>
      <c r="D23" s="30" t="s">
        <v>84</v>
      </c>
      <c r="E23" s="29" t="s">
        <v>85</v>
      </c>
      <c r="F23" s="30" t="s">
        <v>73</v>
      </c>
      <c r="G23" s="30" t="s">
        <v>73</v>
      </c>
      <c r="H23" s="30" t="s">
        <v>73</v>
      </c>
      <c r="I23" s="30" t="s">
        <v>82</v>
      </c>
      <c r="J23" s="23">
        <f t="shared" si="0"/>
        <v>30000000</v>
      </c>
      <c r="K23" s="23">
        <v>25500000</v>
      </c>
      <c r="L23" s="23">
        <f t="shared" si="1"/>
        <v>4500000</v>
      </c>
      <c r="M23" s="30" t="s">
        <v>75</v>
      </c>
      <c r="N23" s="31">
        <v>43009</v>
      </c>
      <c r="O23" s="31">
        <v>43040</v>
      </c>
      <c r="P23" s="30" t="s">
        <v>73</v>
      </c>
      <c r="Q23" s="31">
        <v>43191</v>
      </c>
      <c r="R23" s="30" t="s">
        <v>168</v>
      </c>
      <c r="S23" s="30" t="s">
        <v>160</v>
      </c>
      <c r="T23" s="30" t="s">
        <v>150</v>
      </c>
      <c r="U23" s="27" t="s">
        <v>159</v>
      </c>
      <c r="V23" s="28" t="s">
        <v>76</v>
      </c>
      <c r="W23" s="28" t="s">
        <v>77</v>
      </c>
      <c r="X23" s="28" t="s">
        <v>73</v>
      </c>
      <c r="Y23" s="28" t="s">
        <v>73</v>
      </c>
      <c r="Z23" s="28" t="s">
        <v>73</v>
      </c>
      <c r="AA23" s="30" t="s">
        <v>106</v>
      </c>
      <c r="AB23" s="28" t="s">
        <v>73</v>
      </c>
      <c r="AC23" s="28" t="s">
        <v>73</v>
      </c>
    </row>
    <row r="24" spans="1:31" s="5" customFormat="1" ht="244.5" customHeight="1" x14ac:dyDescent="0.25">
      <c r="A24" s="30">
        <v>90</v>
      </c>
      <c r="B24" s="30" t="s">
        <v>125</v>
      </c>
      <c r="C24" s="30">
        <v>2</v>
      </c>
      <c r="D24" s="30" t="s">
        <v>84</v>
      </c>
      <c r="E24" s="29" t="s">
        <v>85</v>
      </c>
      <c r="F24" s="30" t="s">
        <v>73</v>
      </c>
      <c r="G24" s="30" t="s">
        <v>73</v>
      </c>
      <c r="H24" s="30" t="s">
        <v>73</v>
      </c>
      <c r="I24" s="30" t="s">
        <v>82</v>
      </c>
      <c r="J24" s="23">
        <f t="shared" si="0"/>
        <v>70000000</v>
      </c>
      <c r="K24" s="23">
        <v>59500000</v>
      </c>
      <c r="L24" s="23">
        <f t="shared" si="1"/>
        <v>10500000</v>
      </c>
      <c r="M24" s="30" t="s">
        <v>75</v>
      </c>
      <c r="N24" s="31">
        <v>43009</v>
      </c>
      <c r="O24" s="31">
        <v>43040</v>
      </c>
      <c r="P24" s="30" t="s">
        <v>73</v>
      </c>
      <c r="Q24" s="31">
        <v>43191</v>
      </c>
      <c r="R24" s="30" t="s">
        <v>168</v>
      </c>
      <c r="S24" s="30" t="s">
        <v>160</v>
      </c>
      <c r="T24" s="30" t="s">
        <v>151</v>
      </c>
      <c r="U24" s="27" t="s">
        <v>159</v>
      </c>
      <c r="V24" s="28" t="s">
        <v>76</v>
      </c>
      <c r="W24" s="28" t="s">
        <v>77</v>
      </c>
      <c r="X24" s="28" t="s">
        <v>73</v>
      </c>
      <c r="Y24" s="28" t="s">
        <v>73</v>
      </c>
      <c r="Z24" s="28" t="s">
        <v>73</v>
      </c>
      <c r="AA24" s="30" t="s">
        <v>106</v>
      </c>
      <c r="AB24" s="28" t="s">
        <v>73</v>
      </c>
      <c r="AC24" s="28" t="s">
        <v>73</v>
      </c>
    </row>
    <row r="25" spans="1:31" s="5" customFormat="1" ht="188.25" customHeight="1" x14ac:dyDescent="0.25">
      <c r="A25" s="42">
        <v>91</v>
      </c>
      <c r="B25" s="30" t="s">
        <v>129</v>
      </c>
      <c r="C25" s="30">
        <v>2</v>
      </c>
      <c r="D25" s="30" t="s">
        <v>88</v>
      </c>
      <c r="E25" s="29" t="s">
        <v>89</v>
      </c>
      <c r="F25" s="30" t="s">
        <v>73</v>
      </c>
      <c r="G25" s="30" t="s">
        <v>73</v>
      </c>
      <c r="H25" s="30" t="s">
        <v>73</v>
      </c>
      <c r="I25" s="30" t="s">
        <v>74</v>
      </c>
      <c r="J25" s="23">
        <f t="shared" si="0"/>
        <v>27715101050</v>
      </c>
      <c r="K25" s="23">
        <v>11086040420</v>
      </c>
      <c r="L25" s="23">
        <f>K25*(6/4)</f>
        <v>16629060630</v>
      </c>
      <c r="M25" s="30" t="s">
        <v>75</v>
      </c>
      <c r="N25" s="31">
        <v>43070</v>
      </c>
      <c r="O25" s="31">
        <v>43101</v>
      </c>
      <c r="P25" s="30" t="s">
        <v>83</v>
      </c>
      <c r="Q25" s="31">
        <v>43405</v>
      </c>
      <c r="R25" s="30" t="s">
        <v>94</v>
      </c>
      <c r="S25" s="30" t="s">
        <v>95</v>
      </c>
      <c r="T25" s="30" t="s">
        <v>93</v>
      </c>
      <c r="U25" s="41" t="s">
        <v>152</v>
      </c>
      <c r="V25" s="28" t="s">
        <v>96</v>
      </c>
      <c r="W25" s="28" t="s">
        <v>97</v>
      </c>
      <c r="X25" s="28" t="s">
        <v>73</v>
      </c>
      <c r="Y25" s="28" t="s">
        <v>73</v>
      </c>
      <c r="Z25" s="28" t="s">
        <v>73</v>
      </c>
      <c r="AA25" s="30" t="s">
        <v>98</v>
      </c>
      <c r="AB25" s="28" t="s">
        <v>73</v>
      </c>
      <c r="AC25" s="28" t="s">
        <v>73</v>
      </c>
    </row>
    <row r="26" spans="1:31" s="24" customFormat="1" ht="204" customHeight="1" x14ac:dyDescent="0.25">
      <c r="A26" s="30">
        <v>73</v>
      </c>
      <c r="B26" s="30" t="s">
        <v>113</v>
      </c>
      <c r="C26" s="30">
        <v>3</v>
      </c>
      <c r="D26" s="30" t="s">
        <v>110</v>
      </c>
      <c r="E26" s="29" t="s">
        <v>111</v>
      </c>
      <c r="F26" s="30" t="s">
        <v>73</v>
      </c>
      <c r="G26" s="30" t="s">
        <v>73</v>
      </c>
      <c r="H26" s="30" t="s">
        <v>73</v>
      </c>
      <c r="I26" s="30" t="s">
        <v>74</v>
      </c>
      <c r="J26" s="23">
        <f t="shared" si="0"/>
        <v>576058823.52941179</v>
      </c>
      <c r="K26" s="23">
        <v>489650000</v>
      </c>
      <c r="L26" s="23">
        <f>K26*(15/85)</f>
        <v>86408823.529411763</v>
      </c>
      <c r="M26" s="30" t="s">
        <v>75</v>
      </c>
      <c r="N26" s="31">
        <v>42767</v>
      </c>
      <c r="O26" s="31">
        <v>42795</v>
      </c>
      <c r="P26" s="30" t="s">
        <v>73</v>
      </c>
      <c r="Q26" s="31">
        <v>43252</v>
      </c>
      <c r="R26" s="31" t="s">
        <v>130</v>
      </c>
      <c r="S26" s="30" t="s">
        <v>131</v>
      </c>
      <c r="T26" s="30" t="s">
        <v>132</v>
      </c>
      <c r="U26" s="30" t="s">
        <v>133</v>
      </c>
      <c r="V26" s="28" t="s">
        <v>76</v>
      </c>
      <c r="W26" s="28" t="s">
        <v>77</v>
      </c>
      <c r="X26" s="28" t="s">
        <v>73</v>
      </c>
      <c r="Y26" s="28" t="s">
        <v>73</v>
      </c>
      <c r="Z26" s="28" t="s">
        <v>73</v>
      </c>
      <c r="AA26" s="30" t="s">
        <v>112</v>
      </c>
      <c r="AB26" s="28" t="s">
        <v>73</v>
      </c>
      <c r="AC26" s="28" t="s">
        <v>73</v>
      </c>
      <c r="AD26" s="5"/>
      <c r="AE26" s="5"/>
    </row>
    <row r="27" spans="1:31" s="46" customFormat="1" ht="210" customHeight="1" x14ac:dyDescent="0.25">
      <c r="A27" s="44">
        <v>70</v>
      </c>
      <c r="B27" s="42" t="s">
        <v>172</v>
      </c>
      <c r="C27" s="30">
        <v>4</v>
      </c>
      <c r="D27" s="30" t="s">
        <v>136</v>
      </c>
      <c r="E27" s="22" t="s">
        <v>169</v>
      </c>
      <c r="F27" s="30" t="s">
        <v>73</v>
      </c>
      <c r="G27" s="30" t="s">
        <v>73</v>
      </c>
      <c r="H27" s="30" t="s">
        <v>73</v>
      </c>
      <c r="I27" s="30" t="s">
        <v>74</v>
      </c>
      <c r="J27" s="23">
        <v>500000000</v>
      </c>
      <c r="K27" s="23">
        <f>J27*95/100</f>
        <v>475000000</v>
      </c>
      <c r="L27" s="23">
        <f>K27/95*5</f>
        <v>25000000</v>
      </c>
      <c r="M27" s="30" t="s">
        <v>75</v>
      </c>
      <c r="N27" s="31">
        <v>42736</v>
      </c>
      <c r="O27" s="31">
        <v>42736</v>
      </c>
      <c r="P27" s="30" t="s">
        <v>73</v>
      </c>
      <c r="Q27" s="31">
        <v>44835</v>
      </c>
      <c r="R27" s="30" t="s">
        <v>173</v>
      </c>
      <c r="S27" s="30" t="s">
        <v>156</v>
      </c>
      <c r="T27" s="30" t="s">
        <v>174</v>
      </c>
      <c r="U27" s="41" t="s">
        <v>165</v>
      </c>
      <c r="V27" s="28" t="s">
        <v>76</v>
      </c>
      <c r="W27" s="28" t="s">
        <v>77</v>
      </c>
      <c r="X27" s="28" t="s">
        <v>73</v>
      </c>
      <c r="Y27" s="28" t="s">
        <v>73</v>
      </c>
      <c r="Z27" s="28" t="s">
        <v>73</v>
      </c>
      <c r="AA27" s="30" t="s">
        <v>175</v>
      </c>
      <c r="AB27" s="28" t="s">
        <v>73</v>
      </c>
      <c r="AC27" s="28" t="s">
        <v>73</v>
      </c>
    </row>
    <row r="28" spans="1:31" s="5" customFormat="1" ht="211.5" customHeight="1" x14ac:dyDescent="0.25">
      <c r="A28" s="30">
        <v>79</v>
      </c>
      <c r="B28" s="42" t="s">
        <v>146</v>
      </c>
      <c r="C28" s="30">
        <v>4</v>
      </c>
      <c r="D28" s="30" t="s">
        <v>136</v>
      </c>
      <c r="E28" s="22" t="s">
        <v>169</v>
      </c>
      <c r="F28" s="30" t="s">
        <v>73</v>
      </c>
      <c r="G28" s="30" t="s">
        <v>73</v>
      </c>
      <c r="H28" s="30" t="s">
        <v>73</v>
      </c>
      <c r="I28" s="30" t="s">
        <v>74</v>
      </c>
      <c r="J28" s="23">
        <v>200000000</v>
      </c>
      <c r="K28" s="23">
        <f>J28*95/100</f>
        <v>190000000</v>
      </c>
      <c r="L28" s="23">
        <f>K28/95*5</f>
        <v>10000000</v>
      </c>
      <c r="M28" s="30" t="s">
        <v>75</v>
      </c>
      <c r="N28" s="31">
        <v>42795</v>
      </c>
      <c r="O28" s="31">
        <v>42826</v>
      </c>
      <c r="P28" s="30" t="s">
        <v>73</v>
      </c>
      <c r="Q28" s="31">
        <v>44835</v>
      </c>
      <c r="R28" s="30" t="s">
        <v>167</v>
      </c>
      <c r="S28" s="30" t="s">
        <v>156</v>
      </c>
      <c r="T28" s="30" t="s">
        <v>137</v>
      </c>
      <c r="U28" s="41" t="s">
        <v>165</v>
      </c>
      <c r="V28" s="28" t="s">
        <v>76</v>
      </c>
      <c r="W28" s="28" t="s">
        <v>77</v>
      </c>
      <c r="X28" s="28" t="s">
        <v>73</v>
      </c>
      <c r="Y28" s="28" t="s">
        <v>73</v>
      </c>
      <c r="Z28" s="28" t="s">
        <v>73</v>
      </c>
      <c r="AA28" s="30" t="s">
        <v>138</v>
      </c>
      <c r="AB28" s="28" t="s">
        <v>73</v>
      </c>
      <c r="AC28" s="28" t="s">
        <v>73</v>
      </c>
      <c r="AD28" s="26"/>
      <c r="AE28" s="26"/>
    </row>
    <row r="30" spans="1:31" x14ac:dyDescent="0.25">
      <c r="A30" s="47"/>
      <c r="B30" s="47"/>
      <c r="C30" s="47"/>
      <c r="D30" s="47"/>
      <c r="E30" s="47"/>
      <c r="F30" s="47"/>
      <c r="G30" s="47"/>
      <c r="H30" s="47"/>
      <c r="I30" s="47"/>
      <c r="J30" s="47"/>
      <c r="K30" s="47"/>
      <c r="L30" s="47"/>
      <c r="M30" s="47"/>
      <c r="N30" s="47"/>
      <c r="O30" s="47"/>
      <c r="P30" s="47"/>
      <c r="Q30" s="47"/>
      <c r="R30" s="47"/>
      <c r="S30" s="47"/>
      <c r="T30" s="47"/>
      <c r="U30" s="47"/>
      <c r="V30" s="47"/>
      <c r="W30" s="47"/>
      <c r="X30" s="47"/>
      <c r="Y30" s="25"/>
      <c r="Z30" s="25"/>
      <c r="AA30" s="25"/>
      <c r="AB30" s="25"/>
      <c r="AC30" s="25"/>
      <c r="AD30" s="25"/>
      <c r="AE30" s="25"/>
    </row>
    <row r="31" spans="1:31" x14ac:dyDescent="0.25">
      <c r="A31" s="47" t="s">
        <v>78</v>
      </c>
      <c r="B31" s="47"/>
      <c r="C31" s="47"/>
      <c r="D31" s="47"/>
      <c r="E31" s="47"/>
      <c r="F31" s="47"/>
      <c r="G31" s="47"/>
      <c r="H31" s="47"/>
      <c r="I31" s="47"/>
      <c r="J31" s="47"/>
      <c r="K31" s="47"/>
      <c r="L31" s="47"/>
      <c r="M31" s="47"/>
      <c r="N31" s="47"/>
      <c r="O31" s="47"/>
      <c r="P31" s="47"/>
      <c r="Q31" s="47"/>
      <c r="R31" s="47"/>
      <c r="S31" s="47"/>
      <c r="T31" s="47"/>
      <c r="U31" s="47"/>
      <c r="V31" s="47"/>
      <c r="W31" s="47"/>
      <c r="X31" s="47"/>
      <c r="Y31" s="25"/>
      <c r="Z31" s="25"/>
      <c r="AA31" s="25"/>
      <c r="AB31" s="25"/>
      <c r="AC31" s="25"/>
      <c r="AD31" s="25"/>
      <c r="AE31" s="25"/>
    </row>
    <row r="32" spans="1:31" x14ac:dyDescent="0.25">
      <c r="A32" s="47" t="s">
        <v>153</v>
      </c>
      <c r="B32" s="47"/>
      <c r="C32" s="47"/>
      <c r="D32" s="47"/>
      <c r="E32" s="47"/>
      <c r="F32" s="47"/>
      <c r="G32" s="47"/>
      <c r="H32" s="47"/>
      <c r="I32" s="47"/>
      <c r="J32" s="47"/>
      <c r="K32" s="47"/>
      <c r="L32" s="47"/>
      <c r="M32" s="47"/>
      <c r="N32" s="47"/>
      <c r="O32" s="47"/>
      <c r="P32" s="47"/>
      <c r="Q32" s="47"/>
      <c r="R32" s="47"/>
      <c r="S32" s="47"/>
      <c r="T32" s="47"/>
      <c r="U32" s="47"/>
      <c r="V32" s="47"/>
      <c r="W32" s="47"/>
      <c r="X32" s="47"/>
      <c r="Y32" s="25"/>
      <c r="Z32" s="25"/>
      <c r="AA32" s="25"/>
      <c r="AB32" s="25"/>
      <c r="AC32" s="25"/>
      <c r="AD32" s="25"/>
      <c r="AE32" s="25"/>
    </row>
    <row r="33" spans="1:31" x14ac:dyDescent="0.25">
      <c r="A33" s="25"/>
      <c r="B33" s="25"/>
      <c r="C33" s="25"/>
      <c r="D33" s="25"/>
      <c r="E33" s="25"/>
      <c r="F33" s="25"/>
      <c r="G33" s="25"/>
      <c r="H33" s="25"/>
      <c r="I33" s="25"/>
      <c r="J33" s="33"/>
      <c r="K33" s="33"/>
      <c r="L33" s="33"/>
      <c r="M33" s="25"/>
      <c r="N33" s="25"/>
      <c r="O33" s="34"/>
      <c r="P33" s="25"/>
      <c r="Q33" s="25"/>
      <c r="R33" s="25"/>
      <c r="S33" s="25"/>
      <c r="T33" s="25"/>
      <c r="U33" s="35"/>
      <c r="V33" s="25"/>
      <c r="W33" s="25"/>
      <c r="X33" s="25"/>
      <c r="Y33" s="25"/>
      <c r="Z33" s="25"/>
      <c r="AA33" s="25"/>
      <c r="AB33" s="25"/>
      <c r="AC33" s="25"/>
      <c r="AD33" s="25"/>
      <c r="AE33" s="25"/>
    </row>
    <row r="34" spans="1:31" ht="21.75" customHeight="1" x14ac:dyDescent="0.25">
      <c r="A34" s="48" t="s">
        <v>65</v>
      </c>
      <c r="B34" s="48"/>
      <c r="C34" s="48"/>
      <c r="D34" s="48"/>
      <c r="E34" s="48"/>
      <c r="F34" s="48"/>
      <c r="G34" s="48"/>
      <c r="H34" s="25"/>
      <c r="I34" s="25"/>
      <c r="J34" s="25"/>
      <c r="K34" s="25"/>
      <c r="L34" s="25"/>
      <c r="M34" s="25"/>
      <c r="N34" s="25"/>
      <c r="O34" s="34"/>
      <c r="P34" s="25"/>
      <c r="Q34" s="25"/>
      <c r="R34" s="25"/>
      <c r="S34" s="25"/>
      <c r="T34" s="25"/>
      <c r="U34" s="35"/>
      <c r="V34" s="25"/>
      <c r="W34" s="25"/>
      <c r="X34" s="25"/>
      <c r="Y34" s="25"/>
      <c r="Z34" s="25"/>
      <c r="AA34" s="25"/>
      <c r="AB34" s="25"/>
      <c r="AC34" s="25"/>
      <c r="AD34" s="25"/>
      <c r="AE34" s="25"/>
    </row>
    <row r="35" spans="1:31" ht="36.75" customHeight="1" x14ac:dyDescent="0.25">
      <c r="A35" s="49" t="s">
        <v>155</v>
      </c>
      <c r="B35" s="49"/>
      <c r="C35" s="49"/>
      <c r="D35" s="49"/>
      <c r="E35" s="49"/>
      <c r="F35" s="49"/>
      <c r="G35" s="49"/>
      <c r="H35" s="25"/>
      <c r="I35" s="25"/>
      <c r="J35" s="25"/>
      <c r="K35" s="32"/>
      <c r="L35" s="32"/>
      <c r="M35" s="36"/>
      <c r="N35" s="25"/>
      <c r="O35" s="34"/>
      <c r="P35" s="25"/>
      <c r="Q35" s="25"/>
      <c r="R35" s="25"/>
      <c r="S35" s="25"/>
      <c r="T35" s="25"/>
      <c r="U35" s="37"/>
      <c r="V35" s="25"/>
      <c r="W35" s="25"/>
      <c r="X35" s="25"/>
      <c r="Y35" s="25"/>
      <c r="Z35" s="25"/>
      <c r="AA35" s="25"/>
      <c r="AB35" s="25"/>
      <c r="AC35" s="25"/>
      <c r="AD35" s="25"/>
      <c r="AE35" s="25"/>
    </row>
    <row r="36" spans="1:31" ht="38.25" customHeight="1" x14ac:dyDescent="0.25">
      <c r="A36" s="38" t="s">
        <v>55</v>
      </c>
      <c r="B36" s="50" t="s">
        <v>66</v>
      </c>
      <c r="C36" s="50"/>
      <c r="D36" s="50"/>
      <c r="E36" s="50"/>
      <c r="F36" s="50"/>
      <c r="G36" s="50"/>
      <c r="H36" s="25"/>
      <c r="I36" s="25"/>
      <c r="J36" s="25"/>
      <c r="K36" s="36"/>
      <c r="L36" s="36"/>
      <c r="M36" s="36"/>
      <c r="N36" s="25"/>
      <c r="O36" s="34"/>
      <c r="P36" s="25"/>
      <c r="Q36" s="25"/>
      <c r="R36" s="25"/>
      <c r="S36" s="25"/>
      <c r="T36" s="25"/>
      <c r="U36" s="37"/>
    </row>
    <row r="37" spans="1:31" ht="24.75" customHeight="1" x14ac:dyDescent="0.25">
      <c r="A37" s="38" t="s">
        <v>23</v>
      </c>
      <c r="B37" s="50" t="s">
        <v>60</v>
      </c>
      <c r="C37" s="50"/>
      <c r="D37" s="50"/>
      <c r="E37" s="50"/>
      <c r="F37" s="50"/>
      <c r="G37" s="50"/>
      <c r="H37" s="25"/>
      <c r="I37" s="25"/>
      <c r="J37" s="25"/>
      <c r="K37" s="25"/>
      <c r="L37" s="25"/>
      <c r="M37" s="25"/>
      <c r="N37" s="25"/>
      <c r="O37" s="34"/>
      <c r="P37" s="25"/>
      <c r="Q37" s="25"/>
      <c r="R37" s="25"/>
      <c r="S37" s="25"/>
      <c r="T37" s="25"/>
      <c r="U37" s="39"/>
    </row>
    <row r="38" spans="1:31" ht="22.5" customHeight="1" x14ac:dyDescent="0.25">
      <c r="A38" s="38" t="s">
        <v>54</v>
      </c>
      <c r="B38" s="50" t="s">
        <v>67</v>
      </c>
      <c r="C38" s="50"/>
      <c r="D38" s="50"/>
      <c r="E38" s="50"/>
      <c r="F38" s="50"/>
      <c r="G38" s="50"/>
      <c r="H38" s="25"/>
      <c r="I38" s="25"/>
      <c r="J38" s="25"/>
      <c r="K38" s="25"/>
      <c r="L38" s="40"/>
      <c r="M38" s="25"/>
      <c r="N38" s="25"/>
      <c r="O38" s="34"/>
      <c r="P38" s="25"/>
      <c r="Q38" s="25"/>
      <c r="R38" s="25"/>
      <c r="S38" s="25"/>
      <c r="T38" s="25"/>
      <c r="U38" s="39"/>
    </row>
    <row r="39" spans="1:31" ht="24.75" customHeight="1" x14ac:dyDescent="0.25">
      <c r="A39" s="38" t="s">
        <v>27</v>
      </c>
      <c r="B39" s="50" t="s">
        <v>61</v>
      </c>
      <c r="C39" s="50"/>
      <c r="D39" s="50"/>
      <c r="E39" s="50"/>
      <c r="F39" s="50"/>
      <c r="G39" s="50"/>
      <c r="H39" s="25"/>
      <c r="I39" s="25"/>
      <c r="J39" s="25"/>
      <c r="K39" s="25"/>
      <c r="L39" s="25"/>
      <c r="M39" s="25"/>
      <c r="N39" s="25"/>
      <c r="O39" s="34"/>
      <c r="P39" s="25"/>
      <c r="Q39" s="25"/>
      <c r="R39" s="25"/>
      <c r="S39" s="25"/>
      <c r="T39" s="25"/>
      <c r="U39" s="39"/>
    </row>
    <row r="40" spans="1:31" ht="32.25" customHeight="1" x14ac:dyDescent="0.25">
      <c r="A40" s="38" t="s">
        <v>62</v>
      </c>
      <c r="B40" s="51" t="s">
        <v>63</v>
      </c>
      <c r="C40" s="52"/>
      <c r="D40" s="52"/>
      <c r="E40" s="52"/>
      <c r="F40" s="52"/>
      <c r="G40" s="53"/>
      <c r="H40" s="25"/>
      <c r="I40" s="25"/>
      <c r="J40" s="25"/>
      <c r="K40" s="25"/>
      <c r="L40" s="25"/>
      <c r="M40" s="25"/>
      <c r="N40" s="25"/>
      <c r="O40" s="36"/>
      <c r="P40" s="25"/>
      <c r="Q40" s="25"/>
      <c r="R40" s="25"/>
      <c r="S40" s="25"/>
      <c r="T40" s="25"/>
      <c r="U40" s="25"/>
    </row>
    <row r="41" spans="1:31" ht="27.75" customHeight="1" x14ac:dyDescent="0.25">
      <c r="A41" s="38" t="s">
        <v>30</v>
      </c>
      <c r="B41" s="50" t="s">
        <v>69</v>
      </c>
      <c r="C41" s="50"/>
      <c r="D41" s="50"/>
      <c r="E41" s="50"/>
      <c r="F41" s="50"/>
      <c r="G41" s="50"/>
      <c r="H41" s="25"/>
      <c r="I41" s="25"/>
      <c r="J41" s="25"/>
      <c r="K41" s="25"/>
      <c r="L41" s="25"/>
      <c r="M41" s="25"/>
      <c r="N41" s="25"/>
      <c r="O41" s="25"/>
      <c r="P41" s="25"/>
      <c r="Q41" s="25"/>
      <c r="R41" s="25"/>
      <c r="S41" s="25"/>
      <c r="T41" s="25"/>
      <c r="U41" s="25"/>
    </row>
    <row r="42" spans="1:31" ht="39" customHeight="1" x14ac:dyDescent="0.25">
      <c r="A42" s="38" t="s">
        <v>36</v>
      </c>
      <c r="B42" s="50" t="s">
        <v>68</v>
      </c>
      <c r="C42" s="50"/>
      <c r="D42" s="50"/>
      <c r="E42" s="50"/>
      <c r="F42" s="50"/>
      <c r="G42" s="50"/>
      <c r="H42" s="25"/>
      <c r="I42" s="25"/>
      <c r="J42" s="25"/>
      <c r="K42" s="25"/>
      <c r="L42" s="25"/>
      <c r="M42" s="25"/>
      <c r="N42" s="25"/>
      <c r="O42" s="25"/>
      <c r="P42" s="25"/>
      <c r="Q42" s="25"/>
      <c r="R42" s="25"/>
      <c r="S42" s="25"/>
      <c r="T42" s="25"/>
      <c r="U42" s="25"/>
    </row>
    <row r="43" spans="1:31" ht="27" customHeight="1" x14ac:dyDescent="0.25">
      <c r="A43" s="38" t="s">
        <v>57</v>
      </c>
      <c r="B43" s="50" t="s">
        <v>64</v>
      </c>
      <c r="C43" s="50"/>
      <c r="D43" s="50"/>
      <c r="E43" s="50"/>
      <c r="F43" s="50"/>
      <c r="G43" s="50"/>
      <c r="H43" s="25"/>
      <c r="I43" s="25"/>
      <c r="J43" s="25"/>
      <c r="K43" s="25"/>
      <c r="L43" s="25"/>
      <c r="M43" s="25"/>
      <c r="N43" s="25"/>
      <c r="O43" s="25"/>
      <c r="P43" s="25"/>
      <c r="Q43" s="25"/>
      <c r="R43" s="25"/>
      <c r="S43" s="25"/>
      <c r="T43" s="25"/>
      <c r="U43" s="25"/>
    </row>
    <row r="44" spans="1:31" ht="32.25" customHeight="1" x14ac:dyDescent="0.25">
      <c r="A44" s="38" t="s">
        <v>46</v>
      </c>
      <c r="B44" s="50" t="s">
        <v>70</v>
      </c>
      <c r="C44" s="50"/>
      <c r="D44" s="50"/>
      <c r="E44" s="50"/>
      <c r="F44" s="50"/>
      <c r="G44" s="50"/>
      <c r="H44" s="25"/>
      <c r="I44" s="25"/>
      <c r="J44" s="25"/>
      <c r="K44" s="25"/>
      <c r="L44" s="25"/>
      <c r="M44" s="25"/>
      <c r="N44" s="25"/>
      <c r="O44" s="25"/>
      <c r="P44" s="25"/>
      <c r="Q44" s="25"/>
      <c r="R44" s="25"/>
      <c r="S44" s="25"/>
      <c r="T44" s="25"/>
      <c r="U44" s="25"/>
    </row>
    <row r="45" spans="1:31" ht="24.75" customHeight="1" x14ac:dyDescent="0.25">
      <c r="A45" s="38" t="s">
        <v>53</v>
      </c>
      <c r="B45" s="50" t="s">
        <v>71</v>
      </c>
      <c r="C45" s="50"/>
      <c r="D45" s="50"/>
      <c r="E45" s="50"/>
      <c r="F45" s="50"/>
      <c r="G45" s="50"/>
      <c r="H45" s="25"/>
      <c r="I45" s="25"/>
      <c r="J45" s="25"/>
      <c r="K45" s="25"/>
      <c r="L45" s="25"/>
      <c r="M45" s="25"/>
      <c r="N45" s="25"/>
      <c r="O45" s="25"/>
      <c r="P45" s="25"/>
      <c r="Q45" s="25"/>
      <c r="R45" s="25"/>
      <c r="S45" s="25"/>
      <c r="T45" s="25"/>
      <c r="U45" s="25"/>
    </row>
    <row r="46" spans="1:31" ht="24" customHeight="1" x14ac:dyDescent="0.25">
      <c r="A46" s="38" t="s">
        <v>58</v>
      </c>
      <c r="B46" s="50" t="s">
        <v>72</v>
      </c>
      <c r="C46" s="50"/>
      <c r="D46" s="50"/>
      <c r="E46" s="50"/>
      <c r="F46" s="50"/>
      <c r="G46" s="50"/>
      <c r="H46" s="25"/>
      <c r="I46" s="25"/>
      <c r="J46" s="25"/>
      <c r="K46" s="25"/>
      <c r="L46" s="25"/>
      <c r="M46" s="25"/>
      <c r="N46" s="25"/>
      <c r="O46" s="25"/>
      <c r="P46" s="25"/>
      <c r="Q46" s="25"/>
      <c r="R46" s="25"/>
      <c r="S46" s="25"/>
      <c r="T46" s="25"/>
      <c r="U46" s="25"/>
    </row>
  </sheetData>
  <autoFilter ref="A6:AE28">
    <sortState ref="A7:AE28">
      <sortCondition ref="E6:E28"/>
    </sortState>
  </autoFilter>
  <sortState ref="A7:AC27">
    <sortCondition ref="E7:E27"/>
    <sortCondition ref="A7:A27"/>
  </sortState>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B46:G46"/>
    <mergeCell ref="B40:G40"/>
    <mergeCell ref="B41:G41"/>
    <mergeCell ref="B42:G42"/>
    <mergeCell ref="B43:G43"/>
    <mergeCell ref="B44:G44"/>
    <mergeCell ref="B36:G36"/>
    <mergeCell ref="B37:G37"/>
    <mergeCell ref="B38:G38"/>
    <mergeCell ref="B39:G39"/>
    <mergeCell ref="B45:G45"/>
    <mergeCell ref="A30:X30"/>
    <mergeCell ref="A31:X31"/>
    <mergeCell ref="A32:X32"/>
    <mergeCell ref="A34:G34"/>
    <mergeCell ref="A35:G35"/>
  </mergeCells>
  <pageMargins left="0.23622047244094491" right="0.23622047244094491" top="0.74803149606299213" bottom="0.74803149606299213" header="0.31496062992125984" footer="0.31496062992125984"/>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Martin Janda</cp:lastModifiedBy>
  <cp:lastPrinted>2016-05-06T10:35:56Z</cp:lastPrinted>
  <dcterms:created xsi:type="dcterms:W3CDTF">2015-02-18T14:34:44Z</dcterms:created>
  <dcterms:modified xsi:type="dcterms:W3CDTF">2016-07-22T08:25:43Z</dcterms:modified>
</cp:coreProperties>
</file>