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1590" windowWidth="14535" windowHeight="9660"/>
  </bookViews>
  <sheets>
    <sheet name="Podle SC - sloupec E" sheetId="1" r:id="rId1"/>
    <sheet name="List1" sheetId="2" r:id="rId2"/>
  </sheets>
  <definedNames>
    <definedName name="_xlnm._FilterDatabase" localSheetId="0" hidden="1">'Podle SC - sloupec E'!$A$2:$T$2</definedName>
    <definedName name="_Ref363218695" localSheetId="0">'Podle SC - sloupec E'!#REF!</definedName>
    <definedName name="_xlnm.Print_Titles" localSheetId="0">'Podle SC - sloupec E'!$1:$2</definedName>
  </definedNames>
  <calcPr calcId="145621"/>
</workbook>
</file>

<file path=xl/calcChain.xml><?xml version="1.0" encoding="utf-8"?>
<calcChain xmlns="http://schemas.openxmlformats.org/spreadsheetml/2006/main"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<sst xmlns="http://schemas.openxmlformats.org/spreadsheetml/2006/main" count="216" uniqueCount="95">
  <si>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</si>
  <si>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</si>
  <si>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</si>
  <si>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</si>
  <si>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</si>
  <si>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</si>
  <si>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</si>
  <si>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</si>
  <si>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</si>
  <si>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</si>
  <si>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</si>
  <si>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</si>
  <si>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</si>
  <si>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</si>
  <si>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</si>
  <si>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</si>
  <si>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</si>
  <si>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</si>
  <si>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</si>
  <si>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</si>
  <si>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</si>
  <si>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</si>
  <si>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</si>
  <si>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</si>
  <si>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</si>
  <si>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</si>
  <si>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</si>
  <si>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</si>
  <si>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</si>
  <si>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</si>
  <si>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</si>
  <si>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</si>
  <si>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</si>
  <si>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</si>
  <si>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</si>
  <si>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</si>
  <si>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</si>
  <si>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</si>
  <si>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</si>
  <si>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</si>
  <si>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</si>
  <si>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</si>
  <si>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</si>
  <si>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2.4.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</si>
  <si>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</si>
  <si>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</si>
  <si>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</si>
  <si>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</si>
  <si>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</si>
  <si>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</si>
  <si>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</si>
  <si>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</si>
  <si>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</si>
  <si>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</si>
  <si>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</si>
  <si>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</si>
  <si>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</si>
  <si>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</si>
  <si>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</si>
  <si>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</si>
  <si>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</si>
  <si>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</si>
  <si>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</si>
  <si>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</si>
  <si>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</si>
  <si>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</si>
  <si>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</si>
  <si>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</si>
  <si>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</si>
  <si>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(P) není předložený žádný projekt</t>
  </si>
  <si>
    <t>(P) hodnocení výzvy je dokončeno</t>
  </si>
  <si>
    <t>(K) probíhá příjem projektů, hodnocení nezahájeno</t>
  </si>
  <si>
    <t>(P) hodnocení probíhá</t>
  </si>
  <si>
    <t>Infrastruktura pro předškolní vzdělávání - integrované projekty ITI</t>
  </si>
  <si>
    <t>Infrastruktura pro předškolní vzdělávání - integrované projekty IPRÚ</t>
  </si>
  <si>
    <t>(P) není předložen žádný projekt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</si>
  <si>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</si>
  <si>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</si>
  <si>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</si>
  <si>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</si>
  <si>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</si>
  <si>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</si>
  <si>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</si>
  <si>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</si>
  <si>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</si>
  <si>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</si>
  <si>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</si>
  <si>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</si>
  <si>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</si>
  <si>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</si>
  <si>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</si>
  <si>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</si>
  <si>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</si>
  <si>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</si>
  <si>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Stav alokace výzev IROP k 5.1.2017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</si>
</sst>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T1"/>
    </sheetView>
  </sheetViews>
  <sheetFormatPr defaultRowHeight="15" x14ac:dyDescent="0.25"/>
  <cols>
    <col min="1" max="1" width="6" style="38" bestFit="1" customWidth="1"/>
    <col min="2" max="2" width="29" style="1" customWidth="1"/>
    <col min="3" max="3" width="3.85546875" style="3" bestFit="1" customWidth="1"/>
    <col min="4" max="4" width="9.140625" style="1" customWidth="1"/>
    <col min="5" max="5" width="26.7109375" style="38" customWidth="1"/>
    <col min="6" max="6" width="18.7109375" style="1" bestFit="1" customWidth="1"/>
    <col min="7" max="7" width="10.85546875" style="38" bestFit="1" customWidth="1"/>
    <col min="8" max="8" width="12.7109375" style="38" customWidth="1"/>
    <col min="9" max="9" width="11.7109375" style="32" customWidth="1"/>
    <col min="10" max="10" width="22.5703125" style="62" bestFit="1" customWidth="1"/>
    <col min="11" max="12" width="11.7109375" style="40" customWidth="1"/>
    <col min="13" max="13" width="20.28515625" style="40" bestFit="1" customWidth="1"/>
    <col min="14" max="14" width="11.7109375" style="40" customWidth="1"/>
    <col min="15" max="15" width="11.7109375" style="47" customWidth="1"/>
    <col min="16" max="16" width="20.5703125" style="65" bestFit="1" customWidth="1"/>
    <col min="17" max="17" width="11.7109375" style="51" customWidth="1"/>
    <col min="18" max="18" width="11.7109375" style="32" customWidth="1"/>
    <col min="19" max="19" width="20.5703125" style="65" bestFit="1" customWidth="1"/>
    <col min="20" max="20" width="13.140625" style="65" customWidth="1"/>
    <col min="21" max="21" width="10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68</v>
      </c>
      <c r="F2" s="92" t="s">
        <v>85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80</v>
      </c>
      <c r="M2" s="106"/>
      <c r="N2" s="106"/>
      <c r="O2" s="92" t="s">
        <v>81</v>
      </c>
      <c r="P2" s="92"/>
      <c r="Q2" s="92"/>
      <c r="R2" s="93" t="s">
        <v>78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5" t="s">
        <v>79</v>
      </c>
      <c r="J3" s="85" t="s">
        <v>82</v>
      </c>
      <c r="K3" s="85" t="s">
        <v>83</v>
      </c>
      <c r="L3" s="89" t="s">
        <v>79</v>
      </c>
      <c r="M3" s="89" t="s">
        <v>82</v>
      </c>
      <c r="N3" s="89" t="s">
        <v>76</v>
      </c>
      <c r="O3" s="84" t="s">
        <v>79</v>
      </c>
      <c r="P3" s="84" t="s">
        <v>82</v>
      </c>
      <c r="Q3" s="86" t="s">
        <v>77</v>
      </c>
      <c r="R3" s="87" t="s">
        <v>79</v>
      </c>
      <c r="S3" s="87" t="s">
        <v>82</v>
      </c>
      <c r="T3" s="88" t="s">
        <v>84</v>
      </c>
    </row>
    <row r="4" spans="1:20" s="8" customFormat="1" ht="25.5" x14ac:dyDescent="0.25">
      <c r="A4" s="20">
        <v>1</v>
      </c>
      <c r="B4" s="16" t="s">
        <v>16</v>
      </c>
      <c r="C4" s="17">
        <v>42370</v>
      </c>
      <c r="D4" s="18" t="s">
        <v>2</v>
      </c>
      <c r="E4" s="90" t="s">
        <v>72</v>
      </c>
      <c r="F4" s="24">
        <v>10395692450</v>
      </c>
      <c r="G4" s="34">
        <v>42268</v>
      </c>
      <c r="H4" s="34">
        <v>42825</v>
      </c>
      <c r="I4" s="66">
        <v>99</v>
      </c>
      <c r="J4" s="67">
        <v>5546464695.8899994</v>
      </c>
      <c r="K4" s="68">
        <f t="shared" ref="K4:K35" si="0">J4/F4</f>
        <v>0.53353489655131148</v>
      </c>
      <c r="L4" s="66">
        <v>26</v>
      </c>
      <c r="M4" s="67">
        <v>1490145823.6400001</v>
      </c>
      <c r="N4" s="68">
        <f t="shared" ref="N4:N35" si="1">M4/F4</f>
        <v>0.14334262299573899</v>
      </c>
      <c r="O4" s="69">
        <v>49</v>
      </c>
      <c r="P4" s="70">
        <v>2453568265.4099994</v>
      </c>
      <c r="Q4" s="48">
        <f t="shared" ref="Q4:Q35" si="2">P4/F4</f>
        <v>0.23601778113491606</v>
      </c>
      <c r="R4" s="83">
        <f>I4-L4-O4</f>
        <v>24</v>
      </c>
      <c r="S4" s="70">
        <f>J4-M4-P4</f>
        <v>1602750606.8399997</v>
      </c>
      <c r="T4" s="43">
        <f t="shared" ref="T4:T35" si="3">IF(J4=0,"",S4/J4)</f>
        <v>0.28896796332764152</v>
      </c>
    </row>
    <row r="5" spans="1:20" s="10" customFormat="1" ht="12.75" x14ac:dyDescent="0.25">
      <c r="A5" s="21">
        <v>2</v>
      </c>
      <c r="B5" s="6" t="s">
        <v>7</v>
      </c>
      <c r="C5" s="13">
        <v>42432</v>
      </c>
      <c r="D5" s="6" t="s">
        <v>2</v>
      </c>
      <c r="E5" s="90" t="s">
        <v>72</v>
      </c>
      <c r="F5" s="25">
        <v>535500000</v>
      </c>
      <c r="G5" s="19">
        <v>42261</v>
      </c>
      <c r="H5" s="34">
        <v>42825</v>
      </c>
      <c r="I5" s="28">
        <v>15</v>
      </c>
      <c r="J5" s="60">
        <v>12384403.52</v>
      </c>
      <c r="K5" s="41">
        <f t="shared" si="0"/>
        <v>2.3126803958916899E-2</v>
      </c>
      <c r="L5" s="28">
        <v>5</v>
      </c>
      <c r="M5" s="60">
        <v>3959519.3</v>
      </c>
      <c r="N5" s="68">
        <f t="shared" si="1"/>
        <v>7.3940603174603168E-3</v>
      </c>
      <c r="O5" s="44">
        <v>9</v>
      </c>
      <c r="P5" s="63">
        <v>8846569.2200000007</v>
      </c>
      <c r="Q5" s="48">
        <f t="shared" si="2"/>
        <v>1.6520203958916901E-2</v>
      </c>
      <c r="R5" s="83">
        <f t="shared" ref="R5:R40" si="4">I5-L5-O5</f>
        <v>1</v>
      </c>
      <c r="S5" s="70">
        <f t="shared" ref="S5:S40" si="5">J5-M5-P5</f>
        <v>-421685.00000000186</v>
      </c>
      <c r="T5" s="43">
        <f t="shared" si="3"/>
        <v>-3.4049681869539238E-2</v>
      </c>
    </row>
    <row r="6" spans="1:20" s="4" customFormat="1" ht="12.75" x14ac:dyDescent="0.25">
      <c r="A6" s="21">
        <v>3</v>
      </c>
      <c r="B6" s="6" t="s">
        <v>9</v>
      </c>
      <c r="C6" s="13">
        <v>42432</v>
      </c>
      <c r="D6" s="6" t="s">
        <v>2</v>
      </c>
      <c r="E6" s="90" t="s">
        <v>72</v>
      </c>
      <c r="F6" s="25">
        <v>199920000</v>
      </c>
      <c r="G6" s="19">
        <v>42278</v>
      </c>
      <c r="H6" s="34">
        <v>42825</v>
      </c>
      <c r="I6" s="28">
        <v>2</v>
      </c>
      <c r="J6" s="74">
        <v>13227773.52</v>
      </c>
      <c r="K6" s="41">
        <f t="shared" si="0"/>
        <v>6.6165333733493398E-2</v>
      </c>
      <c r="L6" s="28">
        <v>2</v>
      </c>
      <c r="M6" s="74">
        <v>2681856.08</v>
      </c>
      <c r="N6" s="68">
        <f t="shared" si="1"/>
        <v>1.3414646258503402E-2</v>
      </c>
      <c r="O6" s="44">
        <v>0</v>
      </c>
      <c r="P6" s="63">
        <v>0</v>
      </c>
      <c r="Q6" s="48">
        <f t="shared" si="2"/>
        <v>0</v>
      </c>
      <c r="R6" s="83">
        <f t="shared" si="4"/>
        <v>0</v>
      </c>
      <c r="S6" s="70">
        <f t="shared" si="5"/>
        <v>10545917.439999999</v>
      </c>
      <c r="T6" s="43">
        <f t="shared" si="3"/>
        <v>0.79725566997763353</v>
      </c>
    </row>
    <row r="7" spans="1:20" s="4" customFormat="1" ht="25.5" x14ac:dyDescent="0.25">
      <c r="A7" s="21">
        <v>4</v>
      </c>
      <c r="B7" s="6" t="s">
        <v>13</v>
      </c>
      <c r="C7" s="13">
        <v>42403</v>
      </c>
      <c r="D7" s="6" t="s">
        <v>2</v>
      </c>
      <c r="E7" s="90" t="s">
        <v>72</v>
      </c>
      <c r="F7" s="25">
        <v>400000000</v>
      </c>
      <c r="G7" s="19">
        <v>42264</v>
      </c>
      <c r="H7" s="34">
        <v>42916</v>
      </c>
      <c r="I7" s="28">
        <v>4</v>
      </c>
      <c r="J7" s="60">
        <v>110839034.10000001</v>
      </c>
      <c r="K7" s="41">
        <f t="shared" si="0"/>
        <v>0.27709758525</v>
      </c>
      <c r="L7" s="28"/>
      <c r="M7" s="60">
        <v>0</v>
      </c>
      <c r="N7" s="68">
        <f t="shared" si="1"/>
        <v>0</v>
      </c>
      <c r="O7" s="44">
        <v>4</v>
      </c>
      <c r="P7" s="63">
        <v>110839034.09999999</v>
      </c>
      <c r="Q7" s="48">
        <f t="shared" si="2"/>
        <v>0.27709758525</v>
      </c>
      <c r="R7" s="83">
        <f t="shared" si="4"/>
        <v>0</v>
      </c>
      <c r="S7" s="70">
        <f t="shared" si="5"/>
        <v>0</v>
      </c>
      <c r="T7" s="43">
        <f t="shared" si="3"/>
        <v>0</v>
      </c>
    </row>
    <row r="8" spans="1:20" s="4" customFormat="1" ht="38.25" x14ac:dyDescent="0.25">
      <c r="A8" s="21">
        <v>5</v>
      </c>
      <c r="B8" s="6" t="s">
        <v>15</v>
      </c>
      <c r="C8" s="13">
        <v>42431</v>
      </c>
      <c r="D8" s="6" t="s">
        <v>2</v>
      </c>
      <c r="E8" s="90" t="s">
        <v>72</v>
      </c>
      <c r="F8" s="25">
        <v>1480000000</v>
      </c>
      <c r="G8" s="19">
        <v>42310</v>
      </c>
      <c r="H8" s="34">
        <v>43070</v>
      </c>
      <c r="I8" s="28">
        <v>14</v>
      </c>
      <c r="J8" s="74">
        <v>784418427.95000005</v>
      </c>
      <c r="K8" s="41">
        <f t="shared" si="0"/>
        <v>0.53001245131756758</v>
      </c>
      <c r="L8" s="28">
        <v>7</v>
      </c>
      <c r="M8" s="74">
        <v>382489800</v>
      </c>
      <c r="N8" s="68">
        <f t="shared" si="1"/>
        <v>0.25843905405405404</v>
      </c>
      <c r="O8" s="44">
        <v>5</v>
      </c>
      <c r="P8" s="63">
        <v>265928627.94999999</v>
      </c>
      <c r="Q8" s="48">
        <f t="shared" si="2"/>
        <v>0.17968150537162161</v>
      </c>
      <c r="R8" s="83">
        <f t="shared" si="4"/>
        <v>2</v>
      </c>
      <c r="S8" s="70">
        <f t="shared" si="5"/>
        <v>136000000.00000006</v>
      </c>
      <c r="T8" s="43">
        <f t="shared" si="3"/>
        <v>0.17337685494643798</v>
      </c>
    </row>
    <row r="9" spans="1:20" s="4" customFormat="1" ht="38.25" x14ac:dyDescent="0.25">
      <c r="A9" s="21">
        <v>6</v>
      </c>
      <c r="B9" s="6" t="s">
        <v>29</v>
      </c>
      <c r="C9" s="13">
        <v>42404</v>
      </c>
      <c r="D9" s="6" t="s">
        <v>2</v>
      </c>
      <c r="E9" s="90" t="s">
        <v>72</v>
      </c>
      <c r="F9" s="25">
        <v>1900000000</v>
      </c>
      <c r="G9" s="19">
        <v>42277</v>
      </c>
      <c r="H9" s="34">
        <v>43281</v>
      </c>
      <c r="I9" s="28">
        <v>173</v>
      </c>
      <c r="J9" s="60">
        <v>1277540351.9199998</v>
      </c>
      <c r="K9" s="41">
        <f t="shared" si="0"/>
        <v>0.67238965890526303</v>
      </c>
      <c r="L9" s="28">
        <v>20</v>
      </c>
      <c r="M9" s="60">
        <v>112328246.45</v>
      </c>
      <c r="N9" s="68">
        <f t="shared" si="1"/>
        <v>5.9120129710526319E-2</v>
      </c>
      <c r="O9" s="44">
        <v>112</v>
      </c>
      <c r="P9" s="63">
        <v>822799047.05999994</v>
      </c>
      <c r="Q9" s="48">
        <f t="shared" si="2"/>
        <v>0.43305213003157894</v>
      </c>
      <c r="R9" s="83">
        <f t="shared" si="4"/>
        <v>41</v>
      </c>
      <c r="S9" s="70">
        <f t="shared" si="5"/>
        <v>342413058.40999985</v>
      </c>
      <c r="T9" s="43">
        <f t="shared" si="3"/>
        <v>0.26802523919920918</v>
      </c>
    </row>
    <row r="10" spans="1:20" s="4" customFormat="1" ht="25.5" x14ac:dyDescent="0.25">
      <c r="A10" s="22">
        <v>7</v>
      </c>
      <c r="B10" s="7" t="s">
        <v>14</v>
      </c>
      <c r="C10" s="14">
        <v>42371</v>
      </c>
      <c r="D10" s="7" t="s">
        <v>6</v>
      </c>
      <c r="E10" s="22" t="s">
        <v>72</v>
      </c>
      <c r="F10" s="26">
        <v>1700000000</v>
      </c>
      <c r="G10" s="35">
        <v>42307</v>
      </c>
      <c r="H10" s="36">
        <v>42460</v>
      </c>
      <c r="I10" s="29">
        <v>8</v>
      </c>
      <c r="J10" s="58">
        <v>232478197.06</v>
      </c>
      <c r="K10" s="42">
        <f t="shared" si="0"/>
        <v>0.13675188062352941</v>
      </c>
      <c r="L10" s="29">
        <v>4</v>
      </c>
      <c r="M10" s="58">
        <v>52839079.670000002</v>
      </c>
      <c r="N10" s="52">
        <f t="shared" si="1"/>
        <v>3.1081811570588237E-2</v>
      </c>
      <c r="O10" s="45">
        <v>3</v>
      </c>
      <c r="P10" s="59">
        <v>119296939.94</v>
      </c>
      <c r="Q10" s="52">
        <f t="shared" si="2"/>
        <v>7.0174670552941174E-2</v>
      </c>
      <c r="R10" s="45">
        <f t="shared" si="4"/>
        <v>1</v>
      </c>
      <c r="S10" s="59">
        <f t="shared" si="5"/>
        <v>60342177.449999988</v>
      </c>
      <c r="T10" s="53">
        <f t="shared" si="3"/>
        <v>0.25956058767277151</v>
      </c>
    </row>
    <row r="11" spans="1:20" s="4" customFormat="1" ht="12.75" x14ac:dyDescent="0.25">
      <c r="A11" s="21">
        <v>8</v>
      </c>
      <c r="B11" s="6" t="s">
        <v>10</v>
      </c>
      <c r="C11" s="13">
        <v>42374</v>
      </c>
      <c r="D11" s="6" t="s">
        <v>2</v>
      </c>
      <c r="E11" s="21" t="s">
        <v>72</v>
      </c>
      <c r="F11" s="25">
        <v>3819057743</v>
      </c>
      <c r="G11" s="19">
        <v>42277</v>
      </c>
      <c r="H11" s="34">
        <v>45016</v>
      </c>
      <c r="I11" s="28">
        <v>13</v>
      </c>
      <c r="J11" s="60">
        <v>284428410.37</v>
      </c>
      <c r="K11" s="41">
        <f t="shared" si="0"/>
        <v>7.4476069625114327E-2</v>
      </c>
      <c r="L11" s="28">
        <v>3</v>
      </c>
      <c r="M11" s="60">
        <v>101693225.65000001</v>
      </c>
      <c r="N11" s="48">
        <f t="shared" si="1"/>
        <v>2.6627831390189066E-2</v>
      </c>
      <c r="O11" s="44">
        <v>6</v>
      </c>
      <c r="P11" s="63">
        <v>97182973.719999984</v>
      </c>
      <c r="Q11" s="48">
        <f t="shared" si="2"/>
        <v>2.5446845860900614E-2</v>
      </c>
      <c r="R11" s="44">
        <f t="shared" si="4"/>
        <v>4</v>
      </c>
      <c r="S11" s="63">
        <f t="shared" si="5"/>
        <v>85552211.000000015</v>
      </c>
      <c r="T11" s="43">
        <f t="shared" si="3"/>
        <v>0.300786447066624</v>
      </c>
    </row>
    <row r="12" spans="1:20" s="4" customFormat="1" ht="12.75" x14ac:dyDescent="0.25">
      <c r="A12" s="21">
        <v>9</v>
      </c>
      <c r="B12" s="6" t="s">
        <v>8</v>
      </c>
      <c r="C12" s="13">
        <v>42432</v>
      </c>
      <c r="D12" s="6" t="s">
        <v>2</v>
      </c>
      <c r="E12" s="21" t="s">
        <v>72</v>
      </c>
      <c r="F12" s="25">
        <v>382500000</v>
      </c>
      <c r="G12" s="19">
        <v>42306</v>
      </c>
      <c r="H12" s="34">
        <v>42825</v>
      </c>
      <c r="I12" s="28">
        <v>22</v>
      </c>
      <c r="J12" s="60">
        <v>17563928.25</v>
      </c>
      <c r="K12" s="41">
        <f t="shared" si="0"/>
        <v>4.5918766666666666E-2</v>
      </c>
      <c r="L12" s="28">
        <v>5</v>
      </c>
      <c r="M12" s="60">
        <v>8356096.7000000002</v>
      </c>
      <c r="N12" s="48">
        <f t="shared" si="1"/>
        <v>2.1846004444444445E-2</v>
      </c>
      <c r="O12" s="44">
        <v>12</v>
      </c>
      <c r="P12" s="63">
        <v>7136958.6999999993</v>
      </c>
      <c r="Q12" s="48">
        <f t="shared" si="2"/>
        <v>1.8658715555555552E-2</v>
      </c>
      <c r="R12" s="44">
        <f t="shared" si="4"/>
        <v>5</v>
      </c>
      <c r="S12" s="63">
        <f t="shared" si="5"/>
        <v>2070872.8500000015</v>
      </c>
      <c r="T12" s="43">
        <f t="shared" si="3"/>
        <v>0.11790487984941532</v>
      </c>
    </row>
    <row r="13" spans="1:20" s="4" customFormat="1" ht="12.75" x14ac:dyDescent="0.25">
      <c r="A13" s="21">
        <v>10</v>
      </c>
      <c r="B13" s="6" t="s">
        <v>18</v>
      </c>
      <c r="C13" s="13">
        <v>42403</v>
      </c>
      <c r="D13" s="6" t="s">
        <v>2</v>
      </c>
      <c r="E13" s="21" t="s">
        <v>72</v>
      </c>
      <c r="F13" s="25">
        <v>1200000000</v>
      </c>
      <c r="G13" s="19">
        <v>42298</v>
      </c>
      <c r="H13" s="34">
        <v>42916</v>
      </c>
      <c r="I13" s="28">
        <v>4</v>
      </c>
      <c r="J13" s="74">
        <v>112955898.19</v>
      </c>
      <c r="K13" s="41">
        <f t="shared" si="0"/>
        <v>9.4129915158333327E-2</v>
      </c>
      <c r="L13" s="28">
        <v>4</v>
      </c>
      <c r="M13" s="74">
        <v>112955898.19</v>
      </c>
      <c r="N13" s="48">
        <f t="shared" si="1"/>
        <v>9.4129915158333327E-2</v>
      </c>
      <c r="O13" s="44">
        <v>0</v>
      </c>
      <c r="P13" s="63">
        <v>0</v>
      </c>
      <c r="Q13" s="48">
        <f t="shared" si="2"/>
        <v>0</v>
      </c>
      <c r="R13" s="44">
        <f t="shared" si="4"/>
        <v>0</v>
      </c>
      <c r="S13" s="63">
        <f t="shared" si="5"/>
        <v>0</v>
      </c>
      <c r="T13" s="43">
        <f t="shared" si="3"/>
        <v>0</v>
      </c>
    </row>
    <row r="14" spans="1:20" s="4" customFormat="1" ht="12.75" x14ac:dyDescent="0.25">
      <c r="A14" s="22">
        <v>11</v>
      </c>
      <c r="B14" s="7" t="s">
        <v>12</v>
      </c>
      <c r="C14" s="14">
        <v>42402</v>
      </c>
      <c r="D14" s="7" t="s">
        <v>6</v>
      </c>
      <c r="E14" s="22" t="s">
        <v>72</v>
      </c>
      <c r="F14" s="26">
        <v>133000000</v>
      </c>
      <c r="G14" s="35">
        <v>42306</v>
      </c>
      <c r="H14" s="36">
        <v>42436</v>
      </c>
      <c r="I14" s="29">
        <v>136</v>
      </c>
      <c r="J14" s="58">
        <v>489673270.6099999</v>
      </c>
      <c r="K14" s="42">
        <f t="shared" si="0"/>
        <v>3.6817539143609013</v>
      </c>
      <c r="L14" s="29">
        <v>15</v>
      </c>
      <c r="M14" s="58">
        <v>51009193.57</v>
      </c>
      <c r="N14" s="52">
        <f t="shared" si="1"/>
        <v>0.38352777120300752</v>
      </c>
      <c r="O14" s="45">
        <v>21</v>
      </c>
      <c r="P14" s="59">
        <v>73671167.670000002</v>
      </c>
      <c r="Q14" s="52">
        <f t="shared" si="2"/>
        <v>0.5539185539097744</v>
      </c>
      <c r="R14" s="45">
        <f t="shared" si="4"/>
        <v>100</v>
      </c>
      <c r="S14" s="59">
        <f t="shared" si="5"/>
        <v>364992909.36999989</v>
      </c>
      <c r="T14" s="53">
        <f t="shared" si="3"/>
        <v>0.74538050426015257</v>
      </c>
    </row>
    <row r="15" spans="1:20" s="4" customFormat="1" ht="12.75" x14ac:dyDescent="0.25">
      <c r="A15" s="22">
        <v>12</v>
      </c>
      <c r="B15" s="7" t="s">
        <v>4</v>
      </c>
      <c r="C15" s="14">
        <v>42402</v>
      </c>
      <c r="D15" s="7" t="s">
        <v>6</v>
      </c>
      <c r="E15" s="22" t="s">
        <v>72</v>
      </c>
      <c r="F15" s="26">
        <v>88000000</v>
      </c>
      <c r="G15" s="35">
        <v>42306</v>
      </c>
      <c r="H15" s="36">
        <v>42436</v>
      </c>
      <c r="I15" s="29">
        <v>44</v>
      </c>
      <c r="J15" s="58">
        <v>144828575.25</v>
      </c>
      <c r="K15" s="42">
        <f t="shared" si="0"/>
        <v>1.6457792642045455</v>
      </c>
      <c r="L15" s="29">
        <v>4</v>
      </c>
      <c r="M15" s="58">
        <v>16039154.469999999</v>
      </c>
      <c r="N15" s="52">
        <f t="shared" si="1"/>
        <v>0.18226311897727271</v>
      </c>
      <c r="O15" s="45">
        <v>6</v>
      </c>
      <c r="P15" s="59">
        <v>19586236.530000001</v>
      </c>
      <c r="Q15" s="52">
        <f t="shared" si="2"/>
        <v>0.22257086965909093</v>
      </c>
      <c r="R15" s="45">
        <f t="shared" si="4"/>
        <v>34</v>
      </c>
      <c r="S15" s="59">
        <f t="shared" si="5"/>
        <v>109203184.25</v>
      </c>
      <c r="T15" s="53">
        <f t="shared" si="3"/>
        <v>0.75401683722632629</v>
      </c>
    </row>
    <row r="16" spans="1:20" s="4" customFormat="1" ht="12.75" x14ac:dyDescent="0.25">
      <c r="A16" s="22">
        <v>13</v>
      </c>
      <c r="B16" s="7" t="s">
        <v>19</v>
      </c>
      <c r="C16" s="14">
        <v>42372</v>
      </c>
      <c r="D16" s="7" t="s">
        <v>6</v>
      </c>
      <c r="E16" s="22" t="s">
        <v>72</v>
      </c>
      <c r="F16" s="26">
        <v>3248000000</v>
      </c>
      <c r="G16" s="35">
        <v>42338</v>
      </c>
      <c r="H16" s="36">
        <v>42460</v>
      </c>
      <c r="I16" s="29">
        <v>63</v>
      </c>
      <c r="J16" s="58">
        <v>3737641914.6000004</v>
      </c>
      <c r="K16" s="42">
        <f t="shared" si="0"/>
        <v>1.1507518209975371</v>
      </c>
      <c r="L16" s="29">
        <v>9</v>
      </c>
      <c r="M16" s="58">
        <v>709992074.3599999</v>
      </c>
      <c r="N16" s="52">
        <f t="shared" si="1"/>
        <v>0.21859361895320195</v>
      </c>
      <c r="O16" s="45">
        <v>46</v>
      </c>
      <c r="P16" s="59">
        <v>2447594394.0299997</v>
      </c>
      <c r="Q16" s="52">
        <f t="shared" si="2"/>
        <v>0.75356970259544331</v>
      </c>
      <c r="R16" s="45">
        <f t="shared" si="4"/>
        <v>8</v>
      </c>
      <c r="S16" s="59">
        <f t="shared" si="5"/>
        <v>580055446.21000099</v>
      </c>
      <c r="T16" s="53">
        <f t="shared" si="3"/>
        <v>0.15519288884903198</v>
      </c>
    </row>
    <row r="17" spans="1:22" s="4" customFormat="1" ht="25.5" x14ac:dyDescent="0.25">
      <c r="A17" s="22">
        <v>14</v>
      </c>
      <c r="B17" s="7" t="s">
        <v>5</v>
      </c>
      <c r="C17" s="14">
        <v>42462</v>
      </c>
      <c r="D17" s="7" t="s">
        <v>6</v>
      </c>
      <c r="E17" s="22" t="s">
        <v>72</v>
      </c>
      <c r="F17" s="26">
        <v>975000000</v>
      </c>
      <c r="G17" s="35">
        <v>42352</v>
      </c>
      <c r="H17" s="36">
        <v>42482</v>
      </c>
      <c r="I17" s="33">
        <v>61</v>
      </c>
      <c r="J17" s="58">
        <v>888298892.68000007</v>
      </c>
      <c r="K17" s="42">
        <f t="shared" si="0"/>
        <v>0.91107578736410266</v>
      </c>
      <c r="L17" s="33">
        <v>9</v>
      </c>
      <c r="M17" s="58">
        <v>147703798.24000001</v>
      </c>
      <c r="N17" s="52">
        <f t="shared" si="1"/>
        <v>0.15149107511794874</v>
      </c>
      <c r="O17" s="45">
        <v>30</v>
      </c>
      <c r="P17" s="59">
        <v>552120833.46000004</v>
      </c>
      <c r="Q17" s="52">
        <f t="shared" si="2"/>
        <v>0.56627777790769229</v>
      </c>
      <c r="R17" s="45">
        <f t="shared" si="4"/>
        <v>22</v>
      </c>
      <c r="S17" s="59">
        <f t="shared" si="5"/>
        <v>188474260.98000002</v>
      </c>
      <c r="T17" s="53">
        <f t="shared" si="3"/>
        <v>0.21217437343794573</v>
      </c>
    </row>
    <row r="18" spans="1:22" s="4" customFormat="1" ht="25.5" x14ac:dyDescent="0.25">
      <c r="A18" s="22">
        <v>15</v>
      </c>
      <c r="B18" s="7" t="s">
        <v>11</v>
      </c>
      <c r="C18" s="14">
        <v>42462</v>
      </c>
      <c r="D18" s="7" t="s">
        <v>6</v>
      </c>
      <c r="E18" s="22" t="s">
        <v>72</v>
      </c>
      <c r="F18" s="26">
        <v>1737894254</v>
      </c>
      <c r="G18" s="35">
        <v>42352</v>
      </c>
      <c r="H18" s="36">
        <v>42482</v>
      </c>
      <c r="I18" s="33">
        <v>182</v>
      </c>
      <c r="J18" s="58">
        <v>2297782489.4699998</v>
      </c>
      <c r="K18" s="42">
        <f t="shared" si="0"/>
        <v>1.3221647313588505</v>
      </c>
      <c r="L18" s="33">
        <v>37</v>
      </c>
      <c r="M18" s="58">
        <v>531837457.3499999</v>
      </c>
      <c r="N18" s="52">
        <f t="shared" si="1"/>
        <v>0.30602406108766611</v>
      </c>
      <c r="O18" s="45">
        <v>85</v>
      </c>
      <c r="P18" s="59">
        <v>1124430899.5700002</v>
      </c>
      <c r="Q18" s="52">
        <f t="shared" si="2"/>
        <v>0.64700766285518785</v>
      </c>
      <c r="R18" s="45">
        <f t="shared" si="4"/>
        <v>60</v>
      </c>
      <c r="S18" s="59">
        <f t="shared" si="5"/>
        <v>641514132.54999971</v>
      </c>
      <c r="T18" s="53">
        <f t="shared" si="3"/>
        <v>0.27918836334154917</v>
      </c>
    </row>
    <row r="19" spans="1:22" s="4" customFormat="1" ht="25.5" x14ac:dyDescent="0.25">
      <c r="A19" s="21">
        <v>16</v>
      </c>
      <c r="B19" s="6" t="s">
        <v>17</v>
      </c>
      <c r="C19" s="13">
        <v>42492</v>
      </c>
      <c r="D19" s="6" t="s">
        <v>2</v>
      </c>
      <c r="E19" s="21" t="s">
        <v>72</v>
      </c>
      <c r="F19" s="25">
        <v>1350000000</v>
      </c>
      <c r="G19" s="19">
        <v>42356</v>
      </c>
      <c r="H19" s="34">
        <v>42704</v>
      </c>
      <c r="I19" s="28">
        <v>177</v>
      </c>
      <c r="J19" s="60">
        <v>318975450.20999992</v>
      </c>
      <c r="K19" s="41">
        <f t="shared" si="0"/>
        <v>0.23627811126666662</v>
      </c>
      <c r="L19" s="28">
        <v>2</v>
      </c>
      <c r="M19" s="60">
        <v>5673571.71</v>
      </c>
      <c r="N19" s="48">
        <f t="shared" si="1"/>
        <v>4.2026457111111115E-3</v>
      </c>
      <c r="O19" s="44">
        <v>56</v>
      </c>
      <c r="P19" s="63">
        <v>109680979.46000001</v>
      </c>
      <c r="Q19" s="48">
        <f t="shared" si="2"/>
        <v>8.1245169970370373E-2</v>
      </c>
      <c r="R19" s="44">
        <f t="shared" si="4"/>
        <v>119</v>
      </c>
      <c r="S19" s="63">
        <f t="shared" si="5"/>
        <v>203620899.03999993</v>
      </c>
      <c r="T19" s="43">
        <f t="shared" si="3"/>
        <v>0.63835915555866307</v>
      </c>
    </row>
    <row r="20" spans="1:22" s="4" customFormat="1" ht="25.5" x14ac:dyDescent="0.25">
      <c r="A20" s="21">
        <v>17</v>
      </c>
      <c r="B20" s="6" t="s">
        <v>28</v>
      </c>
      <c r="C20" s="13">
        <v>42403</v>
      </c>
      <c r="D20" s="6" t="s">
        <v>2</v>
      </c>
      <c r="E20" s="21" t="s">
        <v>72</v>
      </c>
      <c r="F20" s="25">
        <v>600000000</v>
      </c>
      <c r="G20" s="19">
        <v>42360</v>
      </c>
      <c r="H20" s="34">
        <v>42735</v>
      </c>
      <c r="I20" s="28">
        <v>2</v>
      </c>
      <c r="J20" s="74">
        <v>432796802.47000003</v>
      </c>
      <c r="K20" s="41">
        <f t="shared" si="0"/>
        <v>0.72132800411666675</v>
      </c>
      <c r="L20" s="28">
        <v>0</v>
      </c>
      <c r="M20" s="74">
        <v>0</v>
      </c>
      <c r="N20" s="48">
        <f t="shared" si="1"/>
        <v>0</v>
      </c>
      <c r="O20" s="44">
        <v>2</v>
      </c>
      <c r="P20" s="63">
        <v>432796802.47000003</v>
      </c>
      <c r="Q20" s="48">
        <f t="shared" si="2"/>
        <v>0.72132800411666675</v>
      </c>
      <c r="R20" s="44">
        <f t="shared" si="4"/>
        <v>0</v>
      </c>
      <c r="S20" s="63">
        <f t="shared" si="5"/>
        <v>0</v>
      </c>
      <c r="T20" s="43">
        <f t="shared" si="3"/>
        <v>0</v>
      </c>
    </row>
    <row r="21" spans="1:22" s="4" customFormat="1" ht="25.5" x14ac:dyDescent="0.25">
      <c r="A21" s="22">
        <v>18</v>
      </c>
      <c r="B21" s="7" t="s">
        <v>20</v>
      </c>
      <c r="C21" s="14">
        <v>42401</v>
      </c>
      <c r="D21" s="7" t="s">
        <v>6</v>
      </c>
      <c r="E21" s="22" t="s">
        <v>72</v>
      </c>
      <c r="F21" s="26">
        <v>1072020000</v>
      </c>
      <c r="G21" s="35">
        <v>42359</v>
      </c>
      <c r="H21" s="36">
        <v>42489</v>
      </c>
      <c r="I21" s="33">
        <v>226</v>
      </c>
      <c r="J21" s="58">
        <v>1747084711.0400004</v>
      </c>
      <c r="K21" s="42">
        <f t="shared" si="0"/>
        <v>1.629712795507547</v>
      </c>
      <c r="L21" s="33">
        <v>15</v>
      </c>
      <c r="M21" s="58">
        <v>81570231.199999958</v>
      </c>
      <c r="N21" s="52">
        <f t="shared" si="1"/>
        <v>7.6090213988544944E-2</v>
      </c>
      <c r="O21" s="45">
        <v>117</v>
      </c>
      <c r="P21" s="59">
        <v>951133618.87</v>
      </c>
      <c r="Q21" s="52">
        <f t="shared" si="2"/>
        <v>0.88723495724893198</v>
      </c>
      <c r="R21" s="45">
        <f t="shared" si="4"/>
        <v>94</v>
      </c>
      <c r="S21" s="59">
        <f t="shared" si="5"/>
        <v>714380860.97000039</v>
      </c>
      <c r="T21" s="53">
        <f t="shared" si="3"/>
        <v>0.40889881094817976</v>
      </c>
    </row>
    <row r="22" spans="1:22" s="4" customFormat="1" ht="12.75" x14ac:dyDescent="0.25">
      <c r="A22" s="21">
        <v>19</v>
      </c>
      <c r="B22" s="6" t="s">
        <v>3</v>
      </c>
      <c r="C22" s="13">
        <v>42430</v>
      </c>
      <c r="D22" s="6" t="s">
        <v>2</v>
      </c>
      <c r="E22" s="21" t="s">
        <v>72</v>
      </c>
      <c r="F22" s="25">
        <v>1521815011</v>
      </c>
      <c r="G22" s="19">
        <v>42369</v>
      </c>
      <c r="H22" s="34">
        <v>42534</v>
      </c>
      <c r="I22" s="28">
        <v>355</v>
      </c>
      <c r="J22" s="60">
        <v>4183726562.4699993</v>
      </c>
      <c r="K22" s="41">
        <f t="shared" si="0"/>
        <v>2.7491689411847964</v>
      </c>
      <c r="L22" s="28">
        <v>1</v>
      </c>
      <c r="M22" s="60">
        <v>6512700</v>
      </c>
      <c r="N22" s="48">
        <f t="shared" si="1"/>
        <v>4.2795608881006104E-3</v>
      </c>
      <c r="O22" s="44">
        <v>173</v>
      </c>
      <c r="P22" s="78">
        <v>1602356118.0699999</v>
      </c>
      <c r="Q22" s="48">
        <f t="shared" si="2"/>
        <v>1.0529243741767769</v>
      </c>
      <c r="R22" s="44">
        <f t="shared" si="4"/>
        <v>181</v>
      </c>
      <c r="S22" s="78">
        <f t="shared" si="5"/>
        <v>2574857744.3999996</v>
      </c>
      <c r="T22" s="43">
        <f t="shared" si="3"/>
        <v>0.61544599197703032</v>
      </c>
    </row>
    <row r="23" spans="1:22" s="4" customFormat="1" ht="12.75" x14ac:dyDescent="0.25">
      <c r="A23" s="22">
        <v>20</v>
      </c>
      <c r="B23" s="7" t="s">
        <v>22</v>
      </c>
      <c r="C23" s="14">
        <v>42401</v>
      </c>
      <c r="D23" s="7" t="s">
        <v>6</v>
      </c>
      <c r="E23" s="22" t="s">
        <v>72</v>
      </c>
      <c r="F23" s="26">
        <v>1150000000</v>
      </c>
      <c r="G23" s="35">
        <v>42398</v>
      </c>
      <c r="H23" s="36">
        <v>42580</v>
      </c>
      <c r="I23" s="33">
        <v>37</v>
      </c>
      <c r="J23" s="58">
        <v>3609689092.5</v>
      </c>
      <c r="K23" s="42">
        <f t="shared" si="0"/>
        <v>3.1388600804347826</v>
      </c>
      <c r="L23" s="33">
        <v>4</v>
      </c>
      <c r="M23" s="58">
        <v>330953450</v>
      </c>
      <c r="N23" s="52">
        <f t="shared" si="1"/>
        <v>0.28778560869565217</v>
      </c>
      <c r="O23" s="45">
        <v>31</v>
      </c>
      <c r="P23" s="59">
        <v>3092288635.5</v>
      </c>
      <c r="Q23" s="52">
        <f t="shared" si="2"/>
        <v>2.6889466395652173</v>
      </c>
      <c r="R23" s="45">
        <f t="shared" si="4"/>
        <v>2</v>
      </c>
      <c r="S23" s="59">
        <f t="shared" si="5"/>
        <v>186447007</v>
      </c>
      <c r="T23" s="53">
        <f t="shared" si="3"/>
        <v>5.1651818819351686E-2</v>
      </c>
    </row>
    <row r="24" spans="1:22" s="11" customFormat="1" ht="12.75" x14ac:dyDescent="0.25">
      <c r="A24" s="22">
        <v>21</v>
      </c>
      <c r="B24" s="7" t="s">
        <v>23</v>
      </c>
      <c r="C24" s="14">
        <v>42372</v>
      </c>
      <c r="D24" s="7" t="s">
        <v>6</v>
      </c>
      <c r="E24" s="22" t="s">
        <v>72</v>
      </c>
      <c r="F24" s="26">
        <v>2115000000</v>
      </c>
      <c r="G24" s="35">
        <v>42429</v>
      </c>
      <c r="H24" s="36" t="s">
        <v>25</v>
      </c>
      <c r="I24" s="29">
        <v>44</v>
      </c>
      <c r="J24" s="75">
        <v>1959126739.2399998</v>
      </c>
      <c r="K24" s="42">
        <f t="shared" si="0"/>
        <v>0.92630105874231672</v>
      </c>
      <c r="L24" s="29">
        <v>3</v>
      </c>
      <c r="M24" s="75">
        <v>250687986.55000001</v>
      </c>
      <c r="N24" s="52">
        <f t="shared" si="1"/>
        <v>0.11852859884160757</v>
      </c>
      <c r="O24" s="45">
        <v>36</v>
      </c>
      <c r="P24" s="59">
        <v>1395732042.4699996</v>
      </c>
      <c r="Q24" s="52">
        <f t="shared" si="2"/>
        <v>0.65992058745626458</v>
      </c>
      <c r="R24" s="45">
        <f t="shared" si="4"/>
        <v>5</v>
      </c>
      <c r="S24" s="59">
        <f t="shared" si="5"/>
        <v>312706710.22000027</v>
      </c>
      <c r="T24" s="53">
        <f t="shared" si="3"/>
        <v>0.15961535512567604</v>
      </c>
      <c r="V24" s="91"/>
    </row>
    <row r="25" spans="1:22" s="11" customFormat="1" ht="12.75" x14ac:dyDescent="0.25">
      <c r="A25" s="22">
        <v>22</v>
      </c>
      <c r="B25" s="7" t="s">
        <v>21</v>
      </c>
      <c r="C25" s="14">
        <v>42401</v>
      </c>
      <c r="D25" s="7" t="s">
        <v>6</v>
      </c>
      <c r="E25" s="22" t="s">
        <v>72</v>
      </c>
      <c r="F25" s="26">
        <v>174250000</v>
      </c>
      <c r="G25" s="35">
        <v>42422</v>
      </c>
      <c r="H25" s="36">
        <v>42551</v>
      </c>
      <c r="I25" s="29">
        <v>22</v>
      </c>
      <c r="J25" s="75">
        <v>336249665.04000002</v>
      </c>
      <c r="K25" s="42">
        <f t="shared" si="0"/>
        <v>1.9296967864562411</v>
      </c>
      <c r="L25" s="29">
        <v>3</v>
      </c>
      <c r="M25" s="75">
        <v>67675931.549999997</v>
      </c>
      <c r="N25" s="52">
        <f t="shared" si="1"/>
        <v>0.38838411219512192</v>
      </c>
      <c r="O25" s="45">
        <v>18</v>
      </c>
      <c r="P25" s="59">
        <v>260246640.83000004</v>
      </c>
      <c r="Q25" s="52">
        <f t="shared" si="2"/>
        <v>1.4935244810903876</v>
      </c>
      <c r="R25" s="45">
        <f t="shared" si="4"/>
        <v>1</v>
      </c>
      <c r="S25" s="59">
        <f t="shared" si="5"/>
        <v>8327092.6599999666</v>
      </c>
      <c r="T25" s="53">
        <f t="shared" si="3"/>
        <v>2.4764612506035899E-2</v>
      </c>
      <c r="V25" s="91"/>
    </row>
    <row r="26" spans="1:22" s="11" customFormat="1" ht="38.25" x14ac:dyDescent="0.25">
      <c r="A26" s="23">
        <v>23</v>
      </c>
      <c r="B26" s="5" t="s">
        <v>24</v>
      </c>
      <c r="C26" s="15">
        <v>42403</v>
      </c>
      <c r="D26" s="5" t="s">
        <v>2</v>
      </c>
      <c r="E26" s="23" t="s">
        <v>72</v>
      </c>
      <c r="F26" s="27">
        <v>1332500000</v>
      </c>
      <c r="G26" s="19">
        <v>42430</v>
      </c>
      <c r="H26" s="34">
        <v>43100</v>
      </c>
      <c r="I26" s="30">
        <v>2</v>
      </c>
      <c r="J26" s="74">
        <v>85623444.799999997</v>
      </c>
      <c r="K26" s="41">
        <f t="shared" si="0"/>
        <v>6.4257744690431523E-2</v>
      </c>
      <c r="L26" s="30">
        <v>2</v>
      </c>
      <c r="M26" s="74">
        <v>85623444.799999997</v>
      </c>
      <c r="N26" s="48">
        <f t="shared" si="1"/>
        <v>6.4257744690431523E-2</v>
      </c>
      <c r="O26" s="44">
        <v>0</v>
      </c>
      <c r="P26" s="63">
        <v>0</v>
      </c>
      <c r="Q26" s="48">
        <f t="shared" si="2"/>
        <v>0</v>
      </c>
      <c r="R26" s="44">
        <f t="shared" si="4"/>
        <v>0</v>
      </c>
      <c r="S26" s="63">
        <f t="shared" si="5"/>
        <v>0</v>
      </c>
      <c r="T26" s="43">
        <f t="shared" si="3"/>
        <v>0</v>
      </c>
    </row>
    <row r="27" spans="1:22" s="31" customFormat="1" ht="25.5" x14ac:dyDescent="0.25">
      <c r="A27" s="57">
        <v>24</v>
      </c>
      <c r="B27" s="54" t="s">
        <v>31</v>
      </c>
      <c r="C27" s="55">
        <v>42401</v>
      </c>
      <c r="D27" s="54" t="s">
        <v>6</v>
      </c>
      <c r="E27" s="57" t="s">
        <v>72</v>
      </c>
      <c r="F27" s="56">
        <v>1088000000</v>
      </c>
      <c r="G27" s="35">
        <v>42443</v>
      </c>
      <c r="H27" s="36">
        <v>42615</v>
      </c>
      <c r="I27" s="33">
        <v>40</v>
      </c>
      <c r="J27" s="75">
        <v>805802069.48000002</v>
      </c>
      <c r="K27" s="42">
        <f t="shared" si="0"/>
        <v>0.74062690209558824</v>
      </c>
      <c r="L27" s="33">
        <v>5</v>
      </c>
      <c r="M27" s="75">
        <v>98075256.459999993</v>
      </c>
      <c r="N27" s="52">
        <f t="shared" si="1"/>
        <v>9.0142698952205877E-2</v>
      </c>
      <c r="O27" s="45">
        <v>32</v>
      </c>
      <c r="P27" s="59">
        <v>675966320.53999984</v>
      </c>
      <c r="Q27" s="52">
        <f t="shared" si="2"/>
        <v>0.62129257402573512</v>
      </c>
      <c r="R27" s="45">
        <f t="shared" si="4"/>
        <v>3</v>
      </c>
      <c r="S27" s="59">
        <f t="shared" si="5"/>
        <v>31760492.480000138</v>
      </c>
      <c r="T27" s="53">
        <f t="shared" si="3"/>
        <v>3.9414756654194014E-2</v>
      </c>
    </row>
    <row r="28" spans="1:22" s="4" customFormat="1" ht="12.75" x14ac:dyDescent="0.25">
      <c r="A28" s="21">
        <v>25</v>
      </c>
      <c r="B28" s="6" t="s">
        <v>32</v>
      </c>
      <c r="C28" s="13">
        <v>42372</v>
      </c>
      <c r="D28" s="5" t="s">
        <v>2</v>
      </c>
      <c r="E28" s="23" t="s">
        <v>72</v>
      </c>
      <c r="F28" s="25">
        <v>935000000</v>
      </c>
      <c r="G28" s="19">
        <v>42447</v>
      </c>
      <c r="H28" s="19">
        <v>43100</v>
      </c>
      <c r="I28" s="44">
        <v>2</v>
      </c>
      <c r="J28" s="63">
        <v>21710276.98</v>
      </c>
      <c r="K28" s="41">
        <f t="shared" si="0"/>
        <v>2.3219547572192512E-2</v>
      </c>
      <c r="L28" s="44">
        <v>2</v>
      </c>
      <c r="M28" s="63">
        <v>21710276.98</v>
      </c>
      <c r="N28" s="48">
        <f t="shared" si="1"/>
        <v>2.3219547572192512E-2</v>
      </c>
      <c r="O28" s="44">
        <v>0</v>
      </c>
      <c r="P28" s="63">
        <v>0</v>
      </c>
      <c r="Q28" s="48">
        <f t="shared" si="2"/>
        <v>0</v>
      </c>
      <c r="R28" s="44">
        <f t="shared" si="4"/>
        <v>0</v>
      </c>
      <c r="S28" s="63">
        <f t="shared" si="5"/>
        <v>0</v>
      </c>
      <c r="T28" s="43">
        <f t="shared" si="3"/>
        <v>0</v>
      </c>
    </row>
    <row r="29" spans="1:22" s="4" customFormat="1" ht="12.75" x14ac:dyDescent="0.25">
      <c r="A29" s="23">
        <v>26</v>
      </c>
      <c r="B29" s="6" t="s">
        <v>34</v>
      </c>
      <c r="C29" s="15">
        <v>42403</v>
      </c>
      <c r="D29" s="5" t="s">
        <v>2</v>
      </c>
      <c r="E29" s="23" t="s">
        <v>72</v>
      </c>
      <c r="F29" s="27">
        <v>1860000000</v>
      </c>
      <c r="G29" s="19">
        <v>42460</v>
      </c>
      <c r="H29" s="71">
        <v>43098</v>
      </c>
      <c r="I29" s="30">
        <v>2</v>
      </c>
      <c r="J29" s="76">
        <v>261695887.18000001</v>
      </c>
      <c r="K29" s="41">
        <f t="shared" si="0"/>
        <v>0.14069671353763441</v>
      </c>
      <c r="L29" s="30">
        <v>2</v>
      </c>
      <c r="M29" s="76">
        <v>261695887.18000001</v>
      </c>
      <c r="N29" s="49">
        <f t="shared" si="1"/>
        <v>0.14069671353763441</v>
      </c>
      <c r="O29" s="44">
        <v>0</v>
      </c>
      <c r="P29" s="63">
        <v>0</v>
      </c>
      <c r="Q29" s="49">
        <f t="shared" si="2"/>
        <v>0</v>
      </c>
      <c r="R29" s="44">
        <f t="shared" si="4"/>
        <v>0</v>
      </c>
      <c r="S29" s="63">
        <f t="shared" si="5"/>
        <v>0</v>
      </c>
      <c r="T29" s="43">
        <f t="shared" si="3"/>
        <v>0</v>
      </c>
    </row>
    <row r="30" spans="1:22" s="4" customFormat="1" ht="25.5" x14ac:dyDescent="0.25">
      <c r="A30" s="23">
        <v>27</v>
      </c>
      <c r="B30" s="6" t="s">
        <v>35</v>
      </c>
      <c r="C30" s="15">
        <v>42430</v>
      </c>
      <c r="D30" s="5" t="s">
        <v>2</v>
      </c>
      <c r="E30" s="23" t="s">
        <v>72</v>
      </c>
      <c r="F30" s="27">
        <v>869432325</v>
      </c>
      <c r="G30" s="19">
        <v>42475</v>
      </c>
      <c r="H30" s="71">
        <v>43131</v>
      </c>
      <c r="I30" s="30">
        <v>8</v>
      </c>
      <c r="J30" s="76">
        <v>171843077.91</v>
      </c>
      <c r="K30" s="41">
        <f t="shared" si="0"/>
        <v>0.19764974566594357</v>
      </c>
      <c r="L30" s="30">
        <v>6</v>
      </c>
      <c r="M30" s="76">
        <v>147932516.71000001</v>
      </c>
      <c r="N30" s="49">
        <f t="shared" si="1"/>
        <v>0.17014839735801174</v>
      </c>
      <c r="O30" s="44">
        <v>2</v>
      </c>
      <c r="P30" s="63">
        <v>23910561.199999999</v>
      </c>
      <c r="Q30" s="49">
        <f t="shared" si="2"/>
        <v>2.7501348307931845E-2</v>
      </c>
      <c r="R30" s="44">
        <f t="shared" si="4"/>
        <v>0</v>
      </c>
      <c r="S30" s="63">
        <f t="shared" si="5"/>
        <v>0</v>
      </c>
      <c r="T30" s="43">
        <f t="shared" si="3"/>
        <v>0</v>
      </c>
    </row>
    <row r="31" spans="1:22" s="11" customFormat="1" ht="38.25" x14ac:dyDescent="0.25">
      <c r="A31" s="21">
        <v>28</v>
      </c>
      <c r="B31" s="6" t="s">
        <v>37</v>
      </c>
      <c r="C31" s="13">
        <v>42403</v>
      </c>
      <c r="D31" s="5" t="s">
        <v>2</v>
      </c>
      <c r="E31" s="23" t="s">
        <v>72</v>
      </c>
      <c r="F31" s="25">
        <v>878849850</v>
      </c>
      <c r="G31" s="19">
        <v>42494</v>
      </c>
      <c r="H31" s="19">
        <v>43096</v>
      </c>
      <c r="I31" s="44">
        <v>24</v>
      </c>
      <c r="J31" s="63">
        <v>276260940.95999998</v>
      </c>
      <c r="K31" s="41">
        <f t="shared" si="0"/>
        <v>0.31434373113905634</v>
      </c>
      <c r="L31" s="44">
        <v>22</v>
      </c>
      <c r="M31" s="63">
        <v>227262791.66</v>
      </c>
      <c r="N31" s="49">
        <f t="shared" si="1"/>
        <v>0.25859114803285227</v>
      </c>
      <c r="O31" s="44">
        <v>1</v>
      </c>
      <c r="P31" s="63">
        <v>41485950</v>
      </c>
      <c r="Q31" s="49">
        <f t="shared" si="2"/>
        <v>4.7204821164844028E-2</v>
      </c>
      <c r="R31" s="44">
        <f t="shared" si="4"/>
        <v>1</v>
      </c>
      <c r="S31" s="63">
        <f t="shared" si="5"/>
        <v>7512199.2999999821</v>
      </c>
      <c r="T31" s="43">
        <f t="shared" si="3"/>
        <v>2.7192404666020735E-2</v>
      </c>
    </row>
    <row r="32" spans="1:22" s="11" customFormat="1" ht="12.75" x14ac:dyDescent="0.25">
      <c r="A32" s="22">
        <v>29</v>
      </c>
      <c r="B32" s="7" t="s">
        <v>38</v>
      </c>
      <c r="C32" s="14">
        <v>42371</v>
      </c>
      <c r="D32" s="7" t="s">
        <v>6</v>
      </c>
      <c r="E32" s="22" t="s">
        <v>72</v>
      </c>
      <c r="F32" s="26">
        <v>270000000</v>
      </c>
      <c r="G32" s="35">
        <v>42517</v>
      </c>
      <c r="H32" s="35">
        <v>42670</v>
      </c>
      <c r="I32" s="29">
        <v>38</v>
      </c>
      <c r="J32" s="77">
        <v>381284871.74000001</v>
      </c>
      <c r="K32" s="42">
        <f t="shared" si="0"/>
        <v>1.4121661916296298</v>
      </c>
      <c r="L32" s="29">
        <v>34</v>
      </c>
      <c r="M32" s="77">
        <v>317753128.19</v>
      </c>
      <c r="N32" s="72">
        <f t="shared" si="1"/>
        <v>1.1768634377407408</v>
      </c>
      <c r="O32" s="45">
        <v>0</v>
      </c>
      <c r="P32" s="59">
        <v>0</v>
      </c>
      <c r="Q32" s="72">
        <f t="shared" si="2"/>
        <v>0</v>
      </c>
      <c r="R32" s="45">
        <f t="shared" si="4"/>
        <v>4</v>
      </c>
      <c r="S32" s="59">
        <f t="shared" si="5"/>
        <v>63531743.550000012</v>
      </c>
      <c r="T32" s="53">
        <f t="shared" si="3"/>
        <v>0.16662539811787397</v>
      </c>
    </row>
    <row r="33" spans="1:20" s="11" customFormat="1" ht="12.75" x14ac:dyDescent="0.25">
      <c r="A33" s="57">
        <v>30</v>
      </c>
      <c r="B33" s="54" t="s">
        <v>39</v>
      </c>
      <c r="C33" s="55">
        <v>42371</v>
      </c>
      <c r="D33" s="54" t="s">
        <v>6</v>
      </c>
      <c r="E33" s="57" t="s">
        <v>72</v>
      </c>
      <c r="F33" s="56">
        <v>630000000</v>
      </c>
      <c r="G33" s="35">
        <v>42517</v>
      </c>
      <c r="H33" s="73">
        <v>42670</v>
      </c>
      <c r="I33" s="33">
        <v>147</v>
      </c>
      <c r="J33" s="77">
        <v>1528144035.3500006</v>
      </c>
      <c r="K33" s="42">
        <f t="shared" si="0"/>
        <v>2.4256254529365089</v>
      </c>
      <c r="L33" s="33">
        <v>147</v>
      </c>
      <c r="M33" s="77">
        <v>1528144035.3500004</v>
      </c>
      <c r="N33" s="72">
        <f t="shared" si="1"/>
        <v>2.4256254529365084</v>
      </c>
      <c r="O33" s="45">
        <v>0</v>
      </c>
      <c r="P33" s="59">
        <v>0</v>
      </c>
      <c r="Q33" s="72">
        <f t="shared" si="2"/>
        <v>0</v>
      </c>
      <c r="R33" s="45">
        <f t="shared" si="4"/>
        <v>0</v>
      </c>
      <c r="S33" s="59">
        <f t="shared" si="5"/>
        <v>2.384185791015625E-7</v>
      </c>
      <c r="T33" s="53">
        <f t="shared" si="3"/>
        <v>1.5601839459259871E-16</v>
      </c>
    </row>
    <row r="34" spans="1:20" s="11" customFormat="1" ht="12.75" x14ac:dyDescent="0.25">
      <c r="A34" s="23">
        <v>31</v>
      </c>
      <c r="B34" s="6" t="s">
        <v>40</v>
      </c>
      <c r="C34" s="15">
        <v>42430</v>
      </c>
      <c r="D34" s="5" t="s">
        <v>2</v>
      </c>
      <c r="E34" s="23" t="s">
        <v>72</v>
      </c>
      <c r="F34" s="27">
        <v>4260000000</v>
      </c>
      <c r="G34" s="19">
        <v>42521</v>
      </c>
      <c r="H34" s="71">
        <v>42569</v>
      </c>
      <c r="I34" s="30">
        <v>130</v>
      </c>
      <c r="J34" s="76">
        <v>7276554002.7199984</v>
      </c>
      <c r="K34" s="41">
        <f t="shared" si="0"/>
        <v>1.7081112682441311</v>
      </c>
      <c r="L34" s="30">
        <v>10</v>
      </c>
      <c r="M34" s="76">
        <v>719547659.75</v>
      </c>
      <c r="N34" s="49">
        <f t="shared" si="1"/>
        <v>0.16890790134976527</v>
      </c>
      <c r="O34" s="44">
        <v>106</v>
      </c>
      <c r="P34" s="63">
        <v>5662659794.2700005</v>
      </c>
      <c r="Q34" s="49">
        <f t="shared" si="2"/>
        <v>1.3292628625046949</v>
      </c>
      <c r="R34" s="44">
        <f t="shared" si="4"/>
        <v>14</v>
      </c>
      <c r="S34" s="63">
        <f t="shared" si="5"/>
        <v>894346548.6999979</v>
      </c>
      <c r="T34" s="43">
        <f t="shared" si="3"/>
        <v>0.12290797929427699</v>
      </c>
    </row>
    <row r="35" spans="1:20" s="4" customFormat="1" ht="25.5" x14ac:dyDescent="0.25">
      <c r="A35" s="57">
        <v>32</v>
      </c>
      <c r="B35" s="7" t="s">
        <v>41</v>
      </c>
      <c r="C35" s="55" t="s">
        <v>43</v>
      </c>
      <c r="D35" s="7" t="s">
        <v>6</v>
      </c>
      <c r="E35" s="22" t="s">
        <v>72</v>
      </c>
      <c r="F35" s="56">
        <v>393000000</v>
      </c>
      <c r="G35" s="35">
        <v>42551</v>
      </c>
      <c r="H35" s="73">
        <v>42692</v>
      </c>
      <c r="I35" s="33">
        <v>46</v>
      </c>
      <c r="J35" s="77">
        <v>623143306.15999985</v>
      </c>
      <c r="K35" s="42">
        <f t="shared" si="0"/>
        <v>1.5856063769974551</v>
      </c>
      <c r="L35" s="33">
        <v>44</v>
      </c>
      <c r="M35" s="77">
        <v>614057406.13999987</v>
      </c>
      <c r="N35" s="72">
        <f t="shared" si="1"/>
        <v>1.5624870385241727</v>
      </c>
      <c r="O35" s="45">
        <v>0</v>
      </c>
      <c r="P35" s="59">
        <v>0</v>
      </c>
      <c r="Q35" s="72">
        <f t="shared" si="2"/>
        <v>0</v>
      </c>
      <c r="R35" s="45">
        <f t="shared" si="4"/>
        <v>2</v>
      </c>
      <c r="S35" s="59">
        <f t="shared" si="5"/>
        <v>9085900.0199999809</v>
      </c>
      <c r="T35" s="53">
        <f t="shared" si="3"/>
        <v>1.4580755229467333E-2</v>
      </c>
    </row>
    <row r="36" spans="1:20" s="4" customFormat="1" ht="25.5" x14ac:dyDescent="0.25">
      <c r="A36" s="57">
        <v>33</v>
      </c>
      <c r="B36" s="7" t="s">
        <v>42</v>
      </c>
      <c r="C36" s="55">
        <v>42462</v>
      </c>
      <c r="D36" s="7" t="s">
        <v>6</v>
      </c>
      <c r="E36" s="22" t="s">
        <v>72</v>
      </c>
      <c r="F36" s="56">
        <v>917000000</v>
      </c>
      <c r="G36" s="35">
        <v>42551</v>
      </c>
      <c r="H36" s="73">
        <v>42692</v>
      </c>
      <c r="I36" s="33">
        <v>253</v>
      </c>
      <c r="J36" s="77">
        <v>3617997004.4399986</v>
      </c>
      <c r="K36" s="42">
        <f t="shared" ref="K36:K70" si="6">J36/F36</f>
        <v>3.9454711062595407</v>
      </c>
      <c r="L36" s="33">
        <v>250</v>
      </c>
      <c r="M36" s="77">
        <v>3584511322.4399981</v>
      </c>
      <c r="N36" s="72">
        <f t="shared" ref="N36:N70" si="7">M36/F36</f>
        <v>3.908954550098144</v>
      </c>
      <c r="O36" s="45">
        <v>0</v>
      </c>
      <c r="P36" s="59">
        <v>0</v>
      </c>
      <c r="Q36" s="72">
        <f t="shared" ref="Q36:Q70" si="8">P36/F36</f>
        <v>0</v>
      </c>
      <c r="R36" s="45">
        <f t="shared" si="4"/>
        <v>3</v>
      </c>
      <c r="S36" s="59">
        <f t="shared" si="5"/>
        <v>33485682.000000477</v>
      </c>
      <c r="T36" s="53">
        <f t="shared" ref="T36:T60" si="9">IF(J36=0,"",S36/J36)</f>
        <v>9.255309487240293E-3</v>
      </c>
    </row>
    <row r="37" spans="1:20" s="4" customFormat="1" ht="12.75" x14ac:dyDescent="0.25">
      <c r="A37" s="57">
        <v>34</v>
      </c>
      <c r="B37" s="7" t="s">
        <v>44</v>
      </c>
      <c r="C37" s="55">
        <v>42371</v>
      </c>
      <c r="D37" s="7" t="s">
        <v>6</v>
      </c>
      <c r="E37" s="22" t="s">
        <v>72</v>
      </c>
      <c r="F37" s="56">
        <v>272250000</v>
      </c>
      <c r="G37" s="35">
        <v>42541</v>
      </c>
      <c r="H37" s="73">
        <v>42731</v>
      </c>
      <c r="I37" s="33">
        <v>25</v>
      </c>
      <c r="J37" s="77">
        <v>173323030.34999999</v>
      </c>
      <c r="K37" s="42">
        <f t="shared" si="6"/>
        <v>0.63663188374655644</v>
      </c>
      <c r="L37" s="33">
        <v>25</v>
      </c>
      <c r="M37" s="77">
        <v>173323030.34999999</v>
      </c>
      <c r="N37" s="72">
        <f t="shared" si="7"/>
        <v>0.63663188374655644</v>
      </c>
      <c r="O37" s="45">
        <v>0</v>
      </c>
      <c r="P37" s="59">
        <v>0</v>
      </c>
      <c r="Q37" s="72">
        <f t="shared" si="8"/>
        <v>0</v>
      </c>
      <c r="R37" s="45">
        <f t="shared" si="4"/>
        <v>0</v>
      </c>
      <c r="S37" s="59">
        <f t="shared" si="5"/>
        <v>0</v>
      </c>
      <c r="T37" s="53">
        <f t="shared" si="9"/>
        <v>0</v>
      </c>
    </row>
    <row r="38" spans="1:20" s="4" customFormat="1" ht="12.75" x14ac:dyDescent="0.25">
      <c r="A38" s="22">
        <v>35</v>
      </c>
      <c r="B38" s="7" t="s">
        <v>45</v>
      </c>
      <c r="C38" s="55">
        <v>42371</v>
      </c>
      <c r="D38" s="7" t="s">
        <v>6</v>
      </c>
      <c r="E38" s="22" t="s">
        <v>72</v>
      </c>
      <c r="F38" s="26">
        <v>635250000</v>
      </c>
      <c r="G38" s="35">
        <v>42541</v>
      </c>
      <c r="H38" s="73">
        <v>42731</v>
      </c>
      <c r="I38" s="29">
        <v>119</v>
      </c>
      <c r="J38" s="77">
        <v>750988207.33000028</v>
      </c>
      <c r="K38" s="42">
        <f t="shared" si="6"/>
        <v>1.1821931638410079</v>
      </c>
      <c r="L38" s="29">
        <v>116</v>
      </c>
      <c r="M38" s="77">
        <v>742681840.73000026</v>
      </c>
      <c r="N38" s="72">
        <f t="shared" si="7"/>
        <v>1.1691174194883909</v>
      </c>
      <c r="O38" s="45">
        <v>0</v>
      </c>
      <c r="P38" s="59">
        <v>0</v>
      </c>
      <c r="Q38" s="72">
        <f t="shared" si="8"/>
        <v>0</v>
      </c>
      <c r="R38" s="45">
        <f t="shared" si="4"/>
        <v>3</v>
      </c>
      <c r="S38" s="59">
        <f t="shared" si="5"/>
        <v>8306366.6000000238</v>
      </c>
      <c r="T38" s="53">
        <f t="shared" si="9"/>
        <v>1.1060581935809317E-2</v>
      </c>
    </row>
    <row r="39" spans="1:20" s="4" customFormat="1" ht="12.75" x14ac:dyDescent="0.25">
      <c r="A39" s="21">
        <v>36</v>
      </c>
      <c r="B39" s="6" t="s">
        <v>46</v>
      </c>
      <c r="C39" s="13">
        <v>42430</v>
      </c>
      <c r="D39" s="5" t="s">
        <v>2</v>
      </c>
      <c r="E39" s="23" t="s">
        <v>72</v>
      </c>
      <c r="F39" s="25">
        <v>1780266190</v>
      </c>
      <c r="G39" s="19">
        <v>42552</v>
      </c>
      <c r="H39" s="19">
        <v>43100</v>
      </c>
      <c r="I39" s="28">
        <v>57</v>
      </c>
      <c r="J39" s="76">
        <v>982613278.87999976</v>
      </c>
      <c r="K39" s="41">
        <f t="shared" si="6"/>
        <v>0.55194739101347523</v>
      </c>
      <c r="L39" s="28">
        <v>40</v>
      </c>
      <c r="M39" s="76">
        <v>804453894.3299998</v>
      </c>
      <c r="N39" s="49">
        <f t="shared" si="7"/>
        <v>0.45187281477833369</v>
      </c>
      <c r="O39" s="44">
        <v>13</v>
      </c>
      <c r="P39" s="63">
        <v>108993966.65000001</v>
      </c>
      <c r="Q39" s="49">
        <f t="shared" si="8"/>
        <v>6.1223409882316532E-2</v>
      </c>
      <c r="R39" s="44">
        <f t="shared" si="4"/>
        <v>4</v>
      </c>
      <c r="S39" s="63">
        <f t="shared" si="5"/>
        <v>69165417.899999946</v>
      </c>
      <c r="T39" s="43">
        <f t="shared" si="9"/>
        <v>7.0389256268586081E-2</v>
      </c>
    </row>
    <row r="40" spans="1:20" s="4" customFormat="1" ht="25.5" x14ac:dyDescent="0.25">
      <c r="A40" s="23">
        <v>37</v>
      </c>
      <c r="B40" s="6" t="s">
        <v>47</v>
      </c>
      <c r="C40" s="15">
        <v>42492</v>
      </c>
      <c r="D40" s="5" t="s">
        <v>2</v>
      </c>
      <c r="E40" s="23" t="s">
        <v>72</v>
      </c>
      <c r="F40" s="27">
        <v>3500000000</v>
      </c>
      <c r="G40" s="19">
        <v>42566</v>
      </c>
      <c r="H40" s="19">
        <v>43069</v>
      </c>
      <c r="I40" s="30">
        <v>379</v>
      </c>
      <c r="J40" s="76">
        <v>729614501.10000026</v>
      </c>
      <c r="K40" s="41">
        <f t="shared" si="6"/>
        <v>0.2084612860285715</v>
      </c>
      <c r="L40" s="30">
        <v>177</v>
      </c>
      <c r="M40" s="76">
        <v>327410637.45000005</v>
      </c>
      <c r="N40" s="49">
        <f t="shared" si="7"/>
        <v>9.3545896414285734E-2</v>
      </c>
      <c r="O40" s="44">
        <v>167</v>
      </c>
      <c r="P40" s="63">
        <v>338123013.13000011</v>
      </c>
      <c r="Q40" s="49">
        <f t="shared" si="8"/>
        <v>9.6606575180000029E-2</v>
      </c>
      <c r="R40" s="44">
        <f t="shared" si="4"/>
        <v>35</v>
      </c>
      <c r="S40" s="63">
        <f t="shared" si="5"/>
        <v>64080850.5200001</v>
      </c>
      <c r="T40" s="43">
        <f t="shared" si="9"/>
        <v>8.7828367478153022E-2</v>
      </c>
    </row>
    <row r="41" spans="1:20" s="4" customFormat="1" ht="25.5" x14ac:dyDescent="0.25">
      <c r="A41" s="57">
        <v>38</v>
      </c>
      <c r="B41" s="7" t="s">
        <v>48</v>
      </c>
      <c r="C41" s="55">
        <v>42371</v>
      </c>
      <c r="D41" s="7" t="s">
        <v>6</v>
      </c>
      <c r="E41" s="22" t="s">
        <v>72</v>
      </c>
      <c r="F41" s="56">
        <v>120000000</v>
      </c>
      <c r="G41" s="35">
        <v>42569</v>
      </c>
      <c r="H41" s="35">
        <v>42674</v>
      </c>
      <c r="I41" s="33">
        <v>20</v>
      </c>
      <c r="J41" s="77">
        <v>224939269.34</v>
      </c>
      <c r="K41" s="42">
        <f t="shared" si="6"/>
        <v>1.8744939111666667</v>
      </c>
      <c r="L41" s="33">
        <v>20</v>
      </c>
      <c r="M41" s="77">
        <v>224939269.34</v>
      </c>
      <c r="N41" s="72">
        <f t="shared" si="7"/>
        <v>1.8744939111666667</v>
      </c>
      <c r="O41" s="45"/>
      <c r="P41" s="59"/>
      <c r="Q41" s="72">
        <f t="shared" si="8"/>
        <v>0</v>
      </c>
      <c r="R41" s="45"/>
      <c r="S41" s="59"/>
      <c r="T41" s="53">
        <f t="shared" si="9"/>
        <v>0</v>
      </c>
    </row>
    <row r="42" spans="1:20" s="11" customFormat="1" ht="25.5" x14ac:dyDescent="0.25">
      <c r="A42" s="57">
        <v>39</v>
      </c>
      <c r="B42" s="54" t="s">
        <v>49</v>
      </c>
      <c r="C42" s="55">
        <v>42371</v>
      </c>
      <c r="D42" s="7" t="s">
        <v>6</v>
      </c>
      <c r="E42" s="22" t="s">
        <v>72</v>
      </c>
      <c r="F42" s="56">
        <v>280000000</v>
      </c>
      <c r="G42" s="35">
        <v>42569</v>
      </c>
      <c r="H42" s="35">
        <v>42674</v>
      </c>
      <c r="I42" s="33">
        <v>75</v>
      </c>
      <c r="J42" s="77">
        <v>884436678.07000005</v>
      </c>
      <c r="K42" s="42">
        <f t="shared" si="6"/>
        <v>3.1587024216785715</v>
      </c>
      <c r="L42" s="33">
        <v>73</v>
      </c>
      <c r="M42" s="77">
        <v>863979143.10000002</v>
      </c>
      <c r="N42" s="72">
        <f t="shared" si="7"/>
        <v>3.0856397967857143</v>
      </c>
      <c r="O42" s="45"/>
      <c r="P42" s="59"/>
      <c r="Q42" s="72">
        <f t="shared" si="8"/>
        <v>0</v>
      </c>
      <c r="R42" s="45">
        <v>1</v>
      </c>
      <c r="S42" s="59">
        <v>11478970.52</v>
      </c>
      <c r="T42" s="53">
        <f t="shared" si="9"/>
        <v>1.2978849480834715E-2</v>
      </c>
    </row>
    <row r="43" spans="1:20" s="11" customFormat="1" ht="25.5" x14ac:dyDescent="0.25">
      <c r="A43" s="23">
        <v>40</v>
      </c>
      <c r="B43" s="6" t="s">
        <v>50</v>
      </c>
      <c r="C43" s="15">
        <v>42370</v>
      </c>
      <c r="D43" s="5" t="s">
        <v>2</v>
      </c>
      <c r="E43" s="23"/>
      <c r="F43" s="27">
        <v>839400000</v>
      </c>
      <c r="G43" s="19">
        <v>42580</v>
      </c>
      <c r="H43" s="19">
        <v>44865</v>
      </c>
      <c r="I43" s="30">
        <v>0</v>
      </c>
      <c r="J43" s="76">
        <v>0</v>
      </c>
      <c r="K43" s="41">
        <f t="shared" si="6"/>
        <v>0</v>
      </c>
      <c r="L43" s="30"/>
      <c r="M43" s="76"/>
      <c r="N43" s="49">
        <f t="shared" si="7"/>
        <v>0</v>
      </c>
      <c r="O43" s="44"/>
      <c r="P43" s="63"/>
      <c r="Q43" s="49">
        <f t="shared" si="8"/>
        <v>0</v>
      </c>
      <c r="R43" s="44"/>
      <c r="S43" s="63"/>
      <c r="T43" s="43" t="str">
        <f t="shared" si="9"/>
        <v/>
      </c>
    </row>
    <row r="44" spans="1:20" s="4" customFormat="1" ht="38.25" x14ac:dyDescent="0.25">
      <c r="A44" s="23">
        <v>41</v>
      </c>
      <c r="B44" s="6" t="s">
        <v>51</v>
      </c>
      <c r="C44" s="15">
        <v>42372</v>
      </c>
      <c r="D44" s="5" t="s">
        <v>2</v>
      </c>
      <c r="E44" s="23"/>
      <c r="F44" s="76">
        <v>503850000</v>
      </c>
      <c r="G44" s="19">
        <v>42585</v>
      </c>
      <c r="H44" s="19">
        <v>44865</v>
      </c>
      <c r="I44" s="30">
        <v>0</v>
      </c>
      <c r="J44" s="76">
        <v>0</v>
      </c>
      <c r="K44" s="41">
        <f t="shared" si="6"/>
        <v>0</v>
      </c>
      <c r="L44" s="30"/>
      <c r="M44" s="76"/>
      <c r="N44" s="49">
        <f t="shared" si="7"/>
        <v>0</v>
      </c>
      <c r="O44" s="44"/>
      <c r="P44" s="63"/>
      <c r="Q44" s="49">
        <f t="shared" si="8"/>
        <v>0</v>
      </c>
      <c r="R44" s="44"/>
      <c r="S44" s="63"/>
      <c r="T44" s="43" t="str">
        <f t="shared" si="9"/>
        <v/>
      </c>
    </row>
    <row r="45" spans="1:20" s="4" customFormat="1" ht="25.5" x14ac:dyDescent="0.25">
      <c r="A45" s="21">
        <v>42</v>
      </c>
      <c r="B45" s="6" t="s">
        <v>52</v>
      </c>
      <c r="C45" s="13">
        <v>42370</v>
      </c>
      <c r="D45" s="5" t="s">
        <v>2</v>
      </c>
      <c r="E45" s="23"/>
      <c r="F45" s="79">
        <v>3898000000</v>
      </c>
      <c r="G45" s="19">
        <v>42605</v>
      </c>
      <c r="H45" s="19">
        <v>44865</v>
      </c>
      <c r="I45" s="28">
        <v>0</v>
      </c>
      <c r="J45" s="76">
        <v>0</v>
      </c>
      <c r="K45" s="41">
        <f t="shared" si="6"/>
        <v>0</v>
      </c>
      <c r="L45" s="28"/>
      <c r="M45" s="76"/>
      <c r="N45" s="49">
        <f t="shared" si="7"/>
        <v>0</v>
      </c>
      <c r="O45" s="44"/>
      <c r="P45" s="63"/>
      <c r="Q45" s="49">
        <f t="shared" si="8"/>
        <v>0</v>
      </c>
      <c r="R45" s="44"/>
      <c r="S45" s="63"/>
      <c r="T45" s="43" t="str">
        <f t="shared" si="9"/>
        <v/>
      </c>
    </row>
    <row r="46" spans="1:20" s="11" customFormat="1" ht="25.5" x14ac:dyDescent="0.25">
      <c r="A46" s="57">
        <v>43</v>
      </c>
      <c r="B46" s="54" t="s">
        <v>53</v>
      </c>
      <c r="C46" s="55">
        <v>42402</v>
      </c>
      <c r="D46" s="7" t="s">
        <v>6</v>
      </c>
      <c r="E46" s="22" t="s">
        <v>71</v>
      </c>
      <c r="F46" s="56">
        <v>51000000</v>
      </c>
      <c r="G46" s="35">
        <v>42613</v>
      </c>
      <c r="H46" s="35">
        <v>42766</v>
      </c>
      <c r="I46" s="33">
        <v>2</v>
      </c>
      <c r="J46" s="80">
        <v>3694258.27</v>
      </c>
      <c r="K46" s="42">
        <f t="shared" si="6"/>
        <v>7.2436436666666673E-2</v>
      </c>
      <c r="L46" s="33"/>
      <c r="M46" s="80"/>
      <c r="N46" s="72">
        <f t="shared" si="7"/>
        <v>0</v>
      </c>
      <c r="O46" s="45"/>
      <c r="P46" s="59"/>
      <c r="Q46" s="72">
        <f t="shared" si="8"/>
        <v>0</v>
      </c>
      <c r="R46" s="45"/>
      <c r="S46" s="59"/>
      <c r="T46" s="53">
        <f t="shared" si="9"/>
        <v>0</v>
      </c>
    </row>
    <row r="47" spans="1:20" s="11" customFormat="1" ht="25.5" x14ac:dyDescent="0.25">
      <c r="A47" s="22">
        <v>44</v>
      </c>
      <c r="B47" s="7" t="s">
        <v>54</v>
      </c>
      <c r="C47" s="55">
        <v>42402</v>
      </c>
      <c r="D47" s="7" t="s">
        <v>6</v>
      </c>
      <c r="E47" s="22" t="s">
        <v>71</v>
      </c>
      <c r="F47" s="26">
        <v>179000000</v>
      </c>
      <c r="G47" s="35">
        <v>42613</v>
      </c>
      <c r="H47" s="35">
        <v>42766</v>
      </c>
      <c r="I47" s="29">
        <v>17</v>
      </c>
      <c r="J47" s="80">
        <v>57590533.140000001</v>
      </c>
      <c r="K47" s="42">
        <f t="shared" si="6"/>
        <v>0.3217348220111732</v>
      </c>
      <c r="L47" s="29"/>
      <c r="M47" s="80"/>
      <c r="N47" s="72">
        <f t="shared" si="7"/>
        <v>0</v>
      </c>
      <c r="O47" s="45"/>
      <c r="P47" s="59"/>
      <c r="Q47" s="72">
        <f t="shared" si="8"/>
        <v>0</v>
      </c>
      <c r="R47" s="45"/>
      <c r="S47" s="59"/>
      <c r="T47" s="53">
        <f t="shared" si="9"/>
        <v>0</v>
      </c>
    </row>
    <row r="48" spans="1:20" s="11" customFormat="1" ht="38.25" x14ac:dyDescent="0.25">
      <c r="A48" s="21">
        <v>45</v>
      </c>
      <c r="B48" s="6" t="s">
        <v>55</v>
      </c>
      <c r="C48" s="13">
        <v>42373</v>
      </c>
      <c r="D48" s="5" t="s">
        <v>2</v>
      </c>
      <c r="E48" s="23"/>
      <c r="F48" s="25">
        <v>95000000</v>
      </c>
      <c r="G48" s="19">
        <v>42608</v>
      </c>
      <c r="H48" s="19">
        <v>44865</v>
      </c>
      <c r="I48" s="28">
        <v>0</v>
      </c>
      <c r="J48" s="76">
        <v>0</v>
      </c>
      <c r="K48" s="41">
        <f t="shared" si="6"/>
        <v>0</v>
      </c>
      <c r="L48" s="28"/>
      <c r="M48" s="76"/>
      <c r="N48" s="49">
        <f t="shared" si="7"/>
        <v>0</v>
      </c>
      <c r="O48" s="44"/>
      <c r="P48" s="63"/>
      <c r="Q48" s="49">
        <f t="shared" si="8"/>
        <v>0</v>
      </c>
      <c r="R48" s="44"/>
      <c r="S48" s="63"/>
      <c r="T48" s="43" t="str">
        <f t="shared" si="9"/>
        <v/>
      </c>
    </row>
    <row r="49" spans="1:20" s="11" customFormat="1" ht="25.5" x14ac:dyDescent="0.25">
      <c r="A49" s="22">
        <v>46</v>
      </c>
      <c r="B49" s="7" t="s">
        <v>59</v>
      </c>
      <c r="C49" s="14">
        <v>42462</v>
      </c>
      <c r="D49" s="7" t="s">
        <v>6</v>
      </c>
      <c r="E49" s="22" t="s">
        <v>71</v>
      </c>
      <c r="F49" s="26">
        <v>550500000</v>
      </c>
      <c r="G49" s="35">
        <v>42642</v>
      </c>
      <c r="H49" s="35">
        <v>42780</v>
      </c>
      <c r="I49" s="29">
        <v>12</v>
      </c>
      <c r="J49" s="77">
        <v>164315221.07000002</v>
      </c>
      <c r="K49" s="42">
        <f t="shared" si="6"/>
        <v>0.29848359867393282</v>
      </c>
      <c r="L49" s="29"/>
      <c r="M49" s="77"/>
      <c r="N49" s="72">
        <f t="shared" si="7"/>
        <v>0</v>
      </c>
      <c r="O49" s="45"/>
      <c r="P49" s="59"/>
      <c r="Q49" s="72">
        <f t="shared" si="8"/>
        <v>0</v>
      </c>
      <c r="R49" s="45"/>
      <c r="S49" s="59"/>
      <c r="T49" s="53">
        <f t="shared" si="9"/>
        <v>0</v>
      </c>
    </row>
    <row r="50" spans="1:20" s="4" customFormat="1" ht="25.5" x14ac:dyDescent="0.25">
      <c r="A50" s="22">
        <v>47</v>
      </c>
      <c r="B50" s="7" t="s">
        <v>58</v>
      </c>
      <c r="C50" s="14">
        <v>42462</v>
      </c>
      <c r="D50" s="7" t="s">
        <v>6</v>
      </c>
      <c r="E50" s="22" t="s">
        <v>71</v>
      </c>
      <c r="F50" s="26">
        <v>1284500000</v>
      </c>
      <c r="G50" s="35">
        <v>42642</v>
      </c>
      <c r="H50" s="35">
        <v>42780</v>
      </c>
      <c r="I50" s="29">
        <v>32</v>
      </c>
      <c r="J50" s="77">
        <v>316647216.76999992</v>
      </c>
      <c r="K50" s="42">
        <f t="shared" si="6"/>
        <v>0.24651398736473329</v>
      </c>
      <c r="L50" s="29"/>
      <c r="M50" s="77"/>
      <c r="N50" s="72">
        <f t="shared" si="7"/>
        <v>0</v>
      </c>
      <c r="O50" s="45"/>
      <c r="P50" s="59"/>
      <c r="Q50" s="72">
        <f t="shared" si="8"/>
        <v>0</v>
      </c>
      <c r="R50" s="45"/>
      <c r="S50" s="59"/>
      <c r="T50" s="53">
        <f t="shared" si="9"/>
        <v>0</v>
      </c>
    </row>
    <row r="51" spans="1:20" s="4" customFormat="1" ht="38.25" x14ac:dyDescent="0.25">
      <c r="A51" s="21">
        <v>48</v>
      </c>
      <c r="B51" s="6" t="s">
        <v>57</v>
      </c>
      <c r="C51" s="13">
        <v>42372</v>
      </c>
      <c r="D51" s="6" t="s">
        <v>2</v>
      </c>
      <c r="E51" s="21"/>
      <c r="F51" s="25">
        <v>1146035000</v>
      </c>
      <c r="G51" s="19">
        <v>42615</v>
      </c>
      <c r="H51" s="19">
        <v>44865</v>
      </c>
      <c r="I51" s="28"/>
      <c r="J51" s="76">
        <v>0</v>
      </c>
      <c r="K51" s="41">
        <f t="shared" si="6"/>
        <v>0</v>
      </c>
      <c r="L51" s="28"/>
      <c r="M51" s="76"/>
      <c r="N51" s="49">
        <f t="shared" si="7"/>
        <v>0</v>
      </c>
      <c r="O51" s="44"/>
      <c r="P51" s="63"/>
      <c r="Q51" s="49">
        <f t="shared" si="8"/>
        <v>0</v>
      </c>
      <c r="R51" s="44"/>
      <c r="S51" s="63"/>
      <c r="T51" s="43" t="str">
        <f t="shared" si="9"/>
        <v/>
      </c>
    </row>
    <row r="52" spans="1:20" s="4" customFormat="1" ht="38.25" x14ac:dyDescent="0.25">
      <c r="A52" s="22">
        <v>49</v>
      </c>
      <c r="B52" s="7" t="s">
        <v>56</v>
      </c>
      <c r="C52" s="14">
        <v>42371</v>
      </c>
      <c r="D52" s="7" t="s">
        <v>6</v>
      </c>
      <c r="E52" s="22" t="s">
        <v>71</v>
      </c>
      <c r="F52" s="26">
        <v>1300000000</v>
      </c>
      <c r="G52" s="35">
        <v>42625</v>
      </c>
      <c r="H52" s="35">
        <v>42886</v>
      </c>
      <c r="I52" s="29"/>
      <c r="J52" s="77">
        <v>0</v>
      </c>
      <c r="K52" s="42">
        <f t="shared" si="6"/>
        <v>0</v>
      </c>
      <c r="L52" s="29"/>
      <c r="M52" s="77"/>
      <c r="N52" s="72">
        <f t="shared" si="7"/>
        <v>0</v>
      </c>
      <c r="O52" s="45"/>
      <c r="P52" s="59"/>
      <c r="Q52" s="72">
        <f t="shared" si="8"/>
        <v>0</v>
      </c>
      <c r="R52" s="45"/>
      <c r="S52" s="59"/>
      <c r="T52" s="53" t="str">
        <f t="shared" si="9"/>
        <v/>
      </c>
    </row>
    <row r="53" spans="1:20" s="4" customFormat="1" ht="25.5" x14ac:dyDescent="0.25">
      <c r="A53" s="23">
        <v>50</v>
      </c>
      <c r="B53" s="6" t="s">
        <v>60</v>
      </c>
      <c r="C53" s="15">
        <v>42401</v>
      </c>
      <c r="D53" s="5" t="s">
        <v>2</v>
      </c>
      <c r="E53" s="23"/>
      <c r="F53" s="27">
        <v>5912241050</v>
      </c>
      <c r="G53" s="19">
        <v>42628</v>
      </c>
      <c r="H53" s="19">
        <v>43098</v>
      </c>
      <c r="I53" s="30"/>
      <c r="J53" s="81">
        <v>0</v>
      </c>
      <c r="K53" s="41">
        <f t="shared" si="6"/>
        <v>0</v>
      </c>
      <c r="L53" s="30"/>
      <c r="M53" s="81"/>
      <c r="N53" s="49">
        <f t="shared" si="7"/>
        <v>0</v>
      </c>
      <c r="O53" s="44"/>
      <c r="P53" s="63"/>
      <c r="Q53" s="49">
        <f t="shared" si="8"/>
        <v>0</v>
      </c>
      <c r="R53" s="44"/>
      <c r="S53" s="63"/>
      <c r="T53" s="43" t="str">
        <f t="shared" si="9"/>
        <v/>
      </c>
    </row>
    <row r="54" spans="1:20" s="4" customFormat="1" ht="25.5" x14ac:dyDescent="0.25">
      <c r="A54" s="23">
        <v>51</v>
      </c>
      <c r="B54" s="6" t="s">
        <v>61</v>
      </c>
      <c r="C54" s="15">
        <v>42401</v>
      </c>
      <c r="D54" s="5" t="s">
        <v>2</v>
      </c>
      <c r="E54" s="23"/>
      <c r="F54" s="27">
        <v>2533000000</v>
      </c>
      <c r="G54" s="19">
        <v>42628</v>
      </c>
      <c r="H54" s="19">
        <v>43098</v>
      </c>
      <c r="I54" s="30"/>
      <c r="J54" s="81">
        <v>0</v>
      </c>
      <c r="K54" s="41">
        <f t="shared" si="6"/>
        <v>0</v>
      </c>
      <c r="L54" s="30"/>
      <c r="M54" s="81"/>
      <c r="N54" s="49">
        <f t="shared" si="7"/>
        <v>0</v>
      </c>
      <c r="O54" s="44"/>
      <c r="P54" s="63"/>
      <c r="Q54" s="49">
        <f t="shared" si="8"/>
        <v>0</v>
      </c>
      <c r="R54" s="44"/>
      <c r="S54" s="63"/>
      <c r="T54" s="43" t="str">
        <f t="shared" si="9"/>
        <v/>
      </c>
    </row>
    <row r="55" spans="1:20" s="4" customFormat="1" ht="25.5" x14ac:dyDescent="0.25">
      <c r="A55" s="57">
        <v>52</v>
      </c>
      <c r="B55" s="7" t="s">
        <v>62</v>
      </c>
      <c r="C55" s="55">
        <v>42372</v>
      </c>
      <c r="D55" s="7" t="s">
        <v>6</v>
      </c>
      <c r="E55" s="22" t="s">
        <v>71</v>
      </c>
      <c r="F55" s="56">
        <v>1551850104</v>
      </c>
      <c r="G55" s="35">
        <v>42674</v>
      </c>
      <c r="H55" s="35">
        <v>42822</v>
      </c>
      <c r="I55" s="33">
        <v>6</v>
      </c>
      <c r="J55" s="82">
        <v>390100367.99000001</v>
      </c>
      <c r="K55" s="42">
        <f t="shared" si="6"/>
        <v>0.25137760856186403</v>
      </c>
      <c r="L55" s="33"/>
      <c r="M55" s="82"/>
      <c r="N55" s="72">
        <f t="shared" si="7"/>
        <v>0</v>
      </c>
      <c r="O55" s="45"/>
      <c r="P55" s="59"/>
      <c r="Q55" s="72">
        <f t="shared" si="8"/>
        <v>0</v>
      </c>
      <c r="R55" s="45"/>
      <c r="S55" s="59"/>
      <c r="T55" s="53">
        <f t="shared" si="9"/>
        <v>0</v>
      </c>
    </row>
    <row r="56" spans="1:20" s="11" customFormat="1" ht="25.5" x14ac:dyDescent="0.25">
      <c r="A56" s="23">
        <v>53</v>
      </c>
      <c r="B56" s="6" t="s">
        <v>63</v>
      </c>
      <c r="C56" s="15">
        <v>42373</v>
      </c>
      <c r="D56" s="5" t="s">
        <v>2</v>
      </c>
      <c r="E56" s="23"/>
      <c r="F56" s="27">
        <v>1615000000</v>
      </c>
      <c r="G56" s="19">
        <v>42642</v>
      </c>
      <c r="H56" s="19">
        <v>44865</v>
      </c>
      <c r="I56" s="30"/>
      <c r="J56" s="81">
        <v>0</v>
      </c>
      <c r="K56" s="41">
        <f t="shared" si="6"/>
        <v>0</v>
      </c>
      <c r="L56" s="30"/>
      <c r="M56" s="81"/>
      <c r="N56" s="49">
        <f t="shared" si="7"/>
        <v>0</v>
      </c>
      <c r="O56" s="44"/>
      <c r="P56" s="63"/>
      <c r="Q56" s="49">
        <f t="shared" si="8"/>
        <v>0</v>
      </c>
      <c r="R56" s="44"/>
      <c r="S56" s="63"/>
      <c r="T56" s="43" t="str">
        <f t="shared" si="9"/>
        <v/>
      </c>
    </row>
    <row r="57" spans="1:20" s="11" customFormat="1" ht="25.5" x14ac:dyDescent="0.25">
      <c r="A57" s="21">
        <v>54</v>
      </c>
      <c r="B57" s="6" t="s">
        <v>64</v>
      </c>
      <c r="C57" s="13">
        <v>42431</v>
      </c>
      <c r="D57" s="5" t="s">
        <v>2</v>
      </c>
      <c r="E57" s="23"/>
      <c r="F57" s="25">
        <v>1700000000</v>
      </c>
      <c r="G57" s="19">
        <v>42674</v>
      </c>
      <c r="H57" s="19">
        <v>42916</v>
      </c>
      <c r="I57" s="28">
        <v>7</v>
      </c>
      <c r="J57" s="81">
        <v>1872508169.0900002</v>
      </c>
      <c r="K57" s="41">
        <f t="shared" si="6"/>
        <v>1.1014753935823531</v>
      </c>
      <c r="L57" s="28">
        <v>7</v>
      </c>
      <c r="M57" s="81">
        <v>1872508169.0900002</v>
      </c>
      <c r="N57" s="49">
        <f t="shared" si="7"/>
        <v>1.1014753935823531</v>
      </c>
      <c r="O57" s="44"/>
      <c r="P57" s="63"/>
      <c r="Q57" s="49">
        <f t="shared" si="8"/>
        <v>0</v>
      </c>
      <c r="R57" s="44"/>
      <c r="S57" s="63"/>
      <c r="T57" s="43">
        <f t="shared" si="9"/>
        <v>0</v>
      </c>
    </row>
    <row r="58" spans="1:20" s="11" customFormat="1" ht="25.5" x14ac:dyDescent="0.25">
      <c r="A58" s="21">
        <v>55</v>
      </c>
      <c r="B58" s="6" t="s">
        <v>65</v>
      </c>
      <c r="C58" s="13">
        <v>42373</v>
      </c>
      <c r="D58" s="5" t="s">
        <v>2</v>
      </c>
      <c r="E58" s="23"/>
      <c r="F58" s="25">
        <v>427500000</v>
      </c>
      <c r="G58" s="19">
        <v>42662</v>
      </c>
      <c r="H58" s="19">
        <v>44865</v>
      </c>
      <c r="I58" s="28"/>
      <c r="J58" s="81">
        <v>0</v>
      </c>
      <c r="K58" s="41">
        <f t="shared" si="6"/>
        <v>0</v>
      </c>
      <c r="L58" s="28"/>
      <c r="M58" s="81"/>
      <c r="N58" s="49">
        <f t="shared" si="7"/>
        <v>0</v>
      </c>
      <c r="O58" s="44"/>
      <c r="P58" s="63"/>
      <c r="Q58" s="49">
        <f t="shared" si="8"/>
        <v>0</v>
      </c>
      <c r="R58" s="44"/>
      <c r="S58" s="63"/>
      <c r="T58" s="43" t="str">
        <f t="shared" si="9"/>
        <v/>
      </c>
    </row>
    <row r="59" spans="1:20" s="11" customFormat="1" ht="38.25" x14ac:dyDescent="0.25">
      <c r="A59" s="22">
        <v>56</v>
      </c>
      <c r="B59" s="7" t="s">
        <v>66</v>
      </c>
      <c r="C59" s="14">
        <v>42462</v>
      </c>
      <c r="D59" s="7" t="s">
        <v>6</v>
      </c>
      <c r="E59" s="22" t="s">
        <v>71</v>
      </c>
      <c r="F59" s="26">
        <v>151200000</v>
      </c>
      <c r="G59" s="35">
        <v>42692</v>
      </c>
      <c r="H59" s="35">
        <v>42839</v>
      </c>
      <c r="I59" s="29"/>
      <c r="J59" s="82">
        <v>0</v>
      </c>
      <c r="K59" s="42">
        <f t="shared" si="6"/>
        <v>0</v>
      </c>
      <c r="L59" s="29"/>
      <c r="M59" s="82"/>
      <c r="N59" s="72">
        <f t="shared" si="7"/>
        <v>0</v>
      </c>
      <c r="O59" s="45"/>
      <c r="P59" s="59"/>
      <c r="Q59" s="72">
        <f t="shared" si="8"/>
        <v>0</v>
      </c>
      <c r="R59" s="45"/>
      <c r="S59" s="59"/>
      <c r="T59" s="53" t="str">
        <f t="shared" si="9"/>
        <v/>
      </c>
    </row>
    <row r="60" spans="1:20" s="11" customFormat="1" ht="38.25" x14ac:dyDescent="0.25">
      <c r="A60" s="22">
        <v>57</v>
      </c>
      <c r="B60" s="7" t="s">
        <v>67</v>
      </c>
      <c r="C60" s="14">
        <v>42462</v>
      </c>
      <c r="D60" s="7" t="s">
        <v>6</v>
      </c>
      <c r="E60" s="22" t="s">
        <v>71</v>
      </c>
      <c r="F60" s="26">
        <v>352800000</v>
      </c>
      <c r="G60" s="35">
        <v>42692</v>
      </c>
      <c r="H60" s="35">
        <v>42839</v>
      </c>
      <c r="I60" s="29">
        <v>1</v>
      </c>
      <c r="J60" s="82">
        <v>3351550</v>
      </c>
      <c r="K60" s="42">
        <f t="shared" si="6"/>
        <v>9.4998582766439906E-3</v>
      </c>
      <c r="L60" s="29"/>
      <c r="M60" s="82"/>
      <c r="N60" s="72">
        <f t="shared" si="7"/>
        <v>0</v>
      </c>
      <c r="O60" s="45"/>
      <c r="P60" s="59"/>
      <c r="Q60" s="72">
        <f t="shared" si="8"/>
        <v>0</v>
      </c>
      <c r="R60" s="45"/>
      <c r="S60" s="59"/>
      <c r="T60" s="53">
        <f t="shared" si="9"/>
        <v>0</v>
      </c>
    </row>
    <row r="61" spans="1:20" s="4" customFormat="1" ht="38.25" x14ac:dyDescent="0.25">
      <c r="A61" s="21">
        <v>58</v>
      </c>
      <c r="B61" s="6" t="s">
        <v>73</v>
      </c>
      <c r="C61" s="13">
        <v>42462</v>
      </c>
      <c r="D61" s="6" t="s">
        <v>2</v>
      </c>
      <c r="E61" s="21"/>
      <c r="F61" s="25">
        <v>535000000</v>
      </c>
      <c r="G61" s="19">
        <v>42684</v>
      </c>
      <c r="H61" s="19">
        <v>44865</v>
      </c>
      <c r="I61" s="28"/>
      <c r="J61" s="81">
        <v>0</v>
      </c>
      <c r="K61" s="41">
        <f t="shared" si="6"/>
        <v>0</v>
      </c>
      <c r="L61" s="28"/>
      <c r="M61" s="81"/>
      <c r="N61" s="49">
        <f t="shared" si="7"/>
        <v>0</v>
      </c>
      <c r="O61" s="44"/>
      <c r="P61" s="63"/>
      <c r="Q61" s="49">
        <f t="shared" si="8"/>
        <v>0</v>
      </c>
      <c r="R61" s="44"/>
      <c r="S61" s="63"/>
      <c r="T61" s="43"/>
    </row>
    <row r="62" spans="1:20" s="4" customFormat="1" ht="38.25" x14ac:dyDescent="0.25">
      <c r="A62" s="23">
        <v>59</v>
      </c>
      <c r="B62" s="6" t="s">
        <v>74</v>
      </c>
      <c r="C62" s="15">
        <v>42462</v>
      </c>
      <c r="D62" s="5" t="s">
        <v>2</v>
      </c>
      <c r="E62" s="23"/>
      <c r="F62" s="25">
        <v>337393700</v>
      </c>
      <c r="G62" s="19">
        <v>42684</v>
      </c>
      <c r="H62" s="19">
        <v>44865</v>
      </c>
      <c r="I62" s="30"/>
      <c r="J62" s="81">
        <v>0</v>
      </c>
      <c r="K62" s="41">
        <f t="shared" si="6"/>
        <v>0</v>
      </c>
      <c r="L62" s="30"/>
      <c r="M62" s="81"/>
      <c r="N62" s="49">
        <f t="shared" si="7"/>
        <v>0</v>
      </c>
      <c r="O62" s="44"/>
      <c r="P62" s="63"/>
      <c r="Q62" s="49">
        <f t="shared" si="8"/>
        <v>0</v>
      </c>
      <c r="R62" s="44"/>
      <c r="S62" s="63"/>
      <c r="T62" s="43"/>
    </row>
    <row r="63" spans="1:20" s="4" customFormat="1" ht="25.5" x14ac:dyDescent="0.25">
      <c r="A63" s="23">
        <v>60</v>
      </c>
      <c r="B63" s="6" t="s">
        <v>86</v>
      </c>
      <c r="C63" s="15">
        <v>42371</v>
      </c>
      <c r="D63" s="5" t="s">
        <v>2</v>
      </c>
      <c r="E63" s="23"/>
      <c r="F63" s="25">
        <v>1202620000</v>
      </c>
      <c r="G63" s="19">
        <v>42703</v>
      </c>
      <c r="H63" s="19">
        <v>44865</v>
      </c>
      <c r="I63" s="30"/>
      <c r="J63" s="81">
        <v>0</v>
      </c>
      <c r="K63" s="41">
        <f t="shared" si="6"/>
        <v>0</v>
      </c>
      <c r="L63" s="30"/>
      <c r="M63" s="81"/>
      <c r="N63" s="49">
        <f t="shared" si="7"/>
        <v>0</v>
      </c>
      <c r="O63" s="44"/>
      <c r="P63" s="63"/>
      <c r="Q63" s="49">
        <f t="shared" si="8"/>
        <v>0</v>
      </c>
      <c r="R63" s="44"/>
      <c r="S63" s="63"/>
      <c r="T63" s="43"/>
    </row>
    <row r="64" spans="1:20" s="4" customFormat="1" ht="25.5" x14ac:dyDescent="0.25">
      <c r="A64" s="23">
        <v>61</v>
      </c>
      <c r="B64" s="6" t="s">
        <v>87</v>
      </c>
      <c r="C64" s="15">
        <v>42371</v>
      </c>
      <c r="D64" s="5" t="s">
        <v>2</v>
      </c>
      <c r="E64" s="23"/>
      <c r="F64" s="25">
        <v>849855000</v>
      </c>
      <c r="G64" s="19">
        <v>42703</v>
      </c>
      <c r="H64" s="19">
        <v>44865</v>
      </c>
      <c r="I64" s="30"/>
      <c r="J64" s="81">
        <v>0</v>
      </c>
      <c r="K64" s="41">
        <f t="shared" si="6"/>
        <v>0</v>
      </c>
      <c r="L64" s="30"/>
      <c r="M64" s="81"/>
      <c r="N64" s="49">
        <f t="shared" si="7"/>
        <v>0</v>
      </c>
      <c r="O64" s="44"/>
      <c r="P64" s="63"/>
      <c r="Q64" s="49">
        <f t="shared" si="8"/>
        <v>0</v>
      </c>
      <c r="R64" s="44"/>
      <c r="S64" s="63"/>
      <c r="T64" s="43"/>
    </row>
    <row r="65" spans="1:20" s="4" customFormat="1" ht="25.5" x14ac:dyDescent="0.25">
      <c r="A65" s="23">
        <v>62</v>
      </c>
      <c r="B65" s="6" t="s">
        <v>88</v>
      </c>
      <c r="C65" s="15">
        <v>42373</v>
      </c>
      <c r="D65" s="5" t="s">
        <v>2</v>
      </c>
      <c r="E65" s="23"/>
      <c r="F65" s="25">
        <v>1900000000</v>
      </c>
      <c r="G65" s="19">
        <v>42703</v>
      </c>
      <c r="H65" s="19">
        <v>44865</v>
      </c>
      <c r="I65" s="30"/>
      <c r="J65" s="81">
        <v>0</v>
      </c>
      <c r="K65" s="41">
        <f t="shared" si="6"/>
        <v>0</v>
      </c>
      <c r="L65" s="30"/>
      <c r="M65" s="81"/>
      <c r="N65" s="49">
        <f t="shared" si="7"/>
        <v>0</v>
      </c>
      <c r="O65" s="44"/>
      <c r="P65" s="63"/>
      <c r="Q65" s="49">
        <f t="shared" si="8"/>
        <v>0</v>
      </c>
      <c r="R65" s="44"/>
      <c r="S65" s="63"/>
      <c r="T65" s="43"/>
    </row>
    <row r="66" spans="1:20" s="4" customFormat="1" ht="25.5" x14ac:dyDescent="0.25">
      <c r="A66" s="23">
        <v>63</v>
      </c>
      <c r="B66" s="6" t="s">
        <v>91</v>
      </c>
      <c r="C66" s="15">
        <v>42402</v>
      </c>
      <c r="D66" s="5" t="s">
        <v>2</v>
      </c>
      <c r="E66" s="23"/>
      <c r="F66" s="25">
        <v>66455000</v>
      </c>
      <c r="G66" s="19">
        <v>42720</v>
      </c>
      <c r="H66" s="19">
        <v>44865</v>
      </c>
      <c r="I66" s="30"/>
      <c r="J66" s="81">
        <v>0</v>
      </c>
      <c r="K66" s="41">
        <f t="shared" si="6"/>
        <v>0</v>
      </c>
      <c r="L66" s="30"/>
      <c r="M66" s="81"/>
      <c r="N66" s="49">
        <f t="shared" si="7"/>
        <v>0</v>
      </c>
      <c r="O66" s="44"/>
      <c r="P66" s="63"/>
      <c r="Q66" s="49">
        <f t="shared" si="8"/>
        <v>0</v>
      </c>
      <c r="R66" s="44"/>
      <c r="S66" s="63"/>
      <c r="T66" s="43"/>
    </row>
    <row r="67" spans="1:20" s="4" customFormat="1" ht="25.5" x14ac:dyDescent="0.25">
      <c r="A67" s="23">
        <v>64</v>
      </c>
      <c r="B67" s="6" t="s">
        <v>89</v>
      </c>
      <c r="C67" s="15">
        <v>42402</v>
      </c>
      <c r="D67" s="5" t="s">
        <v>2</v>
      </c>
      <c r="E67" s="23"/>
      <c r="F67" s="25">
        <v>33000000</v>
      </c>
      <c r="G67" s="19">
        <v>42720</v>
      </c>
      <c r="H67" s="19">
        <v>44865</v>
      </c>
      <c r="I67" s="30"/>
      <c r="J67" s="81">
        <v>0</v>
      </c>
      <c r="K67" s="41">
        <f t="shared" si="6"/>
        <v>0</v>
      </c>
      <c r="L67" s="30"/>
      <c r="M67" s="81"/>
      <c r="N67" s="49">
        <f t="shared" si="7"/>
        <v>0</v>
      </c>
      <c r="O67" s="44"/>
      <c r="P67" s="63"/>
      <c r="Q67" s="49">
        <f t="shared" si="8"/>
        <v>0</v>
      </c>
      <c r="R67" s="44"/>
      <c r="S67" s="63"/>
      <c r="T67" s="43"/>
    </row>
    <row r="68" spans="1:20" s="4" customFormat="1" ht="25.5" x14ac:dyDescent="0.25">
      <c r="A68" s="23">
        <v>65</v>
      </c>
      <c r="B68" s="6" t="s">
        <v>90</v>
      </c>
      <c r="C68" s="15">
        <v>42373</v>
      </c>
      <c r="D68" s="5" t="s">
        <v>2</v>
      </c>
      <c r="E68" s="23"/>
      <c r="F68" s="25">
        <v>950000000</v>
      </c>
      <c r="G68" s="19">
        <v>42720</v>
      </c>
      <c r="H68" s="19">
        <v>44865</v>
      </c>
      <c r="I68" s="30"/>
      <c r="J68" s="81">
        <v>0</v>
      </c>
      <c r="K68" s="41">
        <f t="shared" si="6"/>
        <v>0</v>
      </c>
      <c r="L68" s="30"/>
      <c r="M68" s="81"/>
      <c r="N68" s="49">
        <f t="shared" si="7"/>
        <v>0</v>
      </c>
      <c r="O68" s="44"/>
      <c r="P68" s="63"/>
      <c r="Q68" s="49">
        <f t="shared" si="8"/>
        <v>0</v>
      </c>
      <c r="R68" s="44"/>
      <c r="S68" s="63"/>
      <c r="T68" s="43"/>
    </row>
    <row r="69" spans="1:20" s="4" customFormat="1" ht="25.5" x14ac:dyDescent="0.25">
      <c r="A69" s="23">
        <v>66</v>
      </c>
      <c r="B69" s="6" t="s">
        <v>92</v>
      </c>
      <c r="C69" s="15">
        <v>42827</v>
      </c>
      <c r="D69" s="5" t="s">
        <v>2</v>
      </c>
      <c r="E69" s="23"/>
      <c r="F69" s="25">
        <v>3032947000</v>
      </c>
      <c r="G69" s="19">
        <v>42740</v>
      </c>
      <c r="H69" s="19">
        <v>44865</v>
      </c>
      <c r="I69" s="30"/>
      <c r="J69" s="81">
        <v>0</v>
      </c>
      <c r="K69" s="41">
        <f t="shared" si="6"/>
        <v>0</v>
      </c>
      <c r="L69" s="30"/>
      <c r="M69" s="81"/>
      <c r="N69" s="49">
        <f t="shared" si="7"/>
        <v>0</v>
      </c>
      <c r="O69" s="44"/>
      <c r="P69" s="63"/>
      <c r="Q69" s="49">
        <f t="shared" si="8"/>
        <v>0</v>
      </c>
      <c r="R69" s="44"/>
      <c r="S69" s="63"/>
      <c r="T69" s="43"/>
    </row>
    <row r="70" spans="1:20" s="4" customFormat="1" ht="25.5" x14ac:dyDescent="0.25">
      <c r="A70" s="23">
        <v>67</v>
      </c>
      <c r="B70" s="6" t="s">
        <v>93</v>
      </c>
      <c r="C70" s="15">
        <v>42827</v>
      </c>
      <c r="D70" s="5" t="s">
        <v>2</v>
      </c>
      <c r="E70" s="23"/>
      <c r="F70" s="25">
        <v>669556300</v>
      </c>
      <c r="G70" s="19">
        <v>42740</v>
      </c>
      <c r="H70" s="19">
        <v>44865</v>
      </c>
      <c r="I70" s="30"/>
      <c r="J70" s="81">
        <v>0</v>
      </c>
      <c r="K70" s="41">
        <f t="shared" si="6"/>
        <v>0</v>
      </c>
      <c r="L70" s="30"/>
      <c r="M70" s="81"/>
      <c r="N70" s="49">
        <f t="shared" si="7"/>
        <v>0</v>
      </c>
      <c r="O70" s="44"/>
      <c r="P70" s="63"/>
      <c r="Q70" s="49">
        <f t="shared" si="8"/>
        <v>0</v>
      </c>
      <c r="R70" s="44"/>
      <c r="S70" s="63"/>
      <c r="T70" s="43"/>
    </row>
    <row r="71" spans="1:20" s="11" customFormat="1" ht="12.75" x14ac:dyDescent="0.25">
      <c r="A71" s="99"/>
      <c r="B71" s="99"/>
      <c r="C71" s="99"/>
      <c r="D71" s="99"/>
      <c r="E71" s="99"/>
      <c r="F71" s="99"/>
      <c r="G71" s="99"/>
      <c r="H71" s="99"/>
      <c r="I71" s="31"/>
      <c r="J71" s="61"/>
      <c r="K71" s="39"/>
      <c r="L71" s="39"/>
      <c r="M71" s="39"/>
      <c r="N71" s="39"/>
      <c r="O71" s="46"/>
      <c r="P71" s="64"/>
      <c r="Q71" s="50"/>
      <c r="R71" s="31"/>
      <c r="S71" s="64"/>
      <c r="T71" s="64"/>
    </row>
    <row r="72" spans="1:20" s="11" customFormat="1" x14ac:dyDescent="0.25">
      <c r="A72" s="38"/>
      <c r="B72" t="s">
        <v>69</v>
      </c>
      <c r="C72" s="3"/>
      <c r="D72" s="1"/>
      <c r="E72" s="38"/>
      <c r="F72" s="2"/>
      <c r="G72" s="37"/>
      <c r="H72" s="37"/>
      <c r="I72" s="31"/>
      <c r="J72" s="61"/>
      <c r="K72" s="39"/>
      <c r="L72" s="39"/>
      <c r="M72" s="39"/>
      <c r="N72" s="39"/>
      <c r="O72" s="46"/>
      <c r="P72" s="64"/>
      <c r="Q72" s="50"/>
      <c r="R72" s="31"/>
      <c r="S72" s="64"/>
      <c r="T72" s="64"/>
    </row>
    <row r="73" spans="1:20" x14ac:dyDescent="0.25">
      <c r="B73" t="s">
        <v>72</v>
      </c>
      <c r="P73" s="64"/>
      <c r="Q73" s="50"/>
      <c r="R73" s="31"/>
      <c r="S73" s="64"/>
      <c r="T73" s="64"/>
    </row>
    <row r="74" spans="1:20" x14ac:dyDescent="0.25">
      <c r="B74" t="s">
        <v>70</v>
      </c>
    </row>
    <row r="75" spans="1:20" x14ac:dyDescent="0.25">
      <c r="B75" t="s">
        <v>71</v>
      </c>
    </row>
    <row r="76" spans="1:20" x14ac:dyDescent="0.25">
      <c r="B76"/>
    </row>
    <row r="77" spans="1:20" x14ac:dyDescent="0.25">
      <c r="B77"/>
    </row>
    <row r="78" spans="1:20" x14ac:dyDescent="0.25">
      <c r="B78"/>
    </row>
    <row r="79" spans="1:20" x14ac:dyDescent="0.25">
      <c r="B79"/>
    </row>
    <row r="81" spans="2:5" x14ac:dyDescent="0.25">
      <c r="B81" s="95"/>
      <c r="C81" s="95"/>
      <c r="D81" s="95"/>
      <c r="E81" s="95"/>
    </row>
  </sheetData>
  <sortState ref="A4:N68">
    <sortCondition ref="A4:A68" customList="1,2,3,4,5,6,7,8,9,10,11,12"/>
  </sortState>
  <mergeCells count="15">
    <mergeCell ref="O2:Q2"/>
    <mergeCell ref="R2:T2"/>
    <mergeCell ref="B81:E81"/>
    <mergeCell ref="A1:T1"/>
    <mergeCell ref="A71:H7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5" sqref="A5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72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Podle SC - sloupec E</vt:lpstr>
      <vt:lpstr>List1</vt:lpstr>
      <vt:lpstr>'Podle SC - sloupec 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2017-01-05T16:45:29Z</dcterms:modified>
</cp:coreProperties>
</file>